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resa.Deda\Desktop\"/>
    </mc:Choice>
  </mc:AlternateContent>
  <bookViews>
    <workbookView xWindow="0" yWindow="0" windowWidth="28770" windowHeight="105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 l="1"/>
  <c r="G9" i="1"/>
  <c r="G10" i="1"/>
  <c r="C9" i="1"/>
  <c r="H420" i="1" l="1"/>
  <c r="H419" i="1"/>
  <c r="H418" i="1"/>
  <c r="H417" i="1"/>
  <c r="H416" i="1"/>
  <c r="H415" i="1"/>
  <c r="H414" i="1"/>
  <c r="H413" i="1"/>
  <c r="H412" i="1"/>
  <c r="H411" i="1"/>
  <c r="H410" i="1"/>
  <c r="H409" i="1"/>
  <c r="H408" i="1"/>
  <c r="H407" i="1"/>
  <c r="H406" i="1"/>
  <c r="H405" i="1"/>
  <c r="H404" i="1"/>
  <c r="H403" i="1"/>
  <c r="G402" i="1"/>
  <c r="E402" i="1"/>
  <c r="C402" i="1"/>
  <c r="C365" i="1" s="1"/>
  <c r="H401" i="1"/>
  <c r="H400" i="1"/>
  <c r="H399" i="1"/>
  <c r="H398" i="1"/>
  <c r="H397" i="1"/>
  <c r="C396" i="1"/>
  <c r="H395" i="1"/>
  <c r="H394" i="1"/>
  <c r="H393" i="1"/>
  <c r="H392" i="1"/>
  <c r="H391" i="1"/>
  <c r="H390" i="1"/>
  <c r="H389" i="1"/>
  <c r="H388" i="1"/>
  <c r="H387" i="1"/>
  <c r="H386" i="1"/>
  <c r="H385" i="1"/>
  <c r="H384" i="1"/>
  <c r="H383" i="1"/>
  <c r="H382" i="1"/>
  <c r="H381" i="1"/>
  <c r="H380" i="1"/>
  <c r="H379" i="1"/>
  <c r="H378" i="1"/>
  <c r="H377" i="1"/>
  <c r="H376" i="1"/>
  <c r="H375" i="1"/>
  <c r="H374" i="1"/>
  <c r="H373" i="1"/>
  <c r="H372" i="1"/>
  <c r="H371" i="1"/>
  <c r="H370" i="1"/>
  <c r="H369" i="1"/>
  <c r="H368" i="1" s="1"/>
  <c r="G368" i="1"/>
  <c r="E368" i="1"/>
  <c r="C368" i="1"/>
  <c r="H367" i="1"/>
  <c r="H366" i="1"/>
  <c r="G366" i="1"/>
  <c r="E366" i="1"/>
  <c r="E365" i="1" s="1"/>
  <c r="H364" i="1"/>
  <c r="H363" i="1"/>
  <c r="H362" i="1"/>
  <c r="H361" i="1"/>
  <c r="H360" i="1"/>
  <c r="H359" i="1"/>
  <c r="G358" i="1"/>
  <c r="G307" i="1" s="1"/>
  <c r="C358" i="1"/>
  <c r="H357" i="1"/>
  <c r="H356" i="1"/>
  <c r="H355" i="1"/>
  <c r="H354" i="1"/>
  <c r="H353" i="1"/>
  <c r="D352" i="1"/>
  <c r="C352" i="1"/>
  <c r="H351" i="1"/>
  <c r="H350" i="1"/>
  <c r="H349" i="1"/>
  <c r="H348" i="1"/>
  <c r="H347" i="1"/>
  <c r="H346" i="1"/>
  <c r="H345" i="1"/>
  <c r="H344" i="1"/>
  <c r="H343" i="1"/>
  <c r="H342" i="1"/>
  <c r="H341" i="1"/>
  <c r="H340" i="1"/>
  <c r="H339" i="1"/>
  <c r="H338" i="1"/>
  <c r="H337" i="1"/>
  <c r="H336" i="1"/>
  <c r="H335" i="1"/>
  <c r="H334" i="1"/>
  <c r="H333" i="1"/>
  <c r="H332" i="1"/>
  <c r="H331" i="1"/>
  <c r="H330" i="1"/>
  <c r="H329" i="1"/>
  <c r="H328" i="1"/>
  <c r="H327" i="1"/>
  <c r="H326" i="1"/>
  <c r="H325" i="1"/>
  <c r="H324" i="1"/>
  <c r="H323" i="1"/>
  <c r="H322" i="1"/>
  <c r="H321" i="1"/>
  <c r="H320" i="1"/>
  <c r="H319" i="1"/>
  <c r="H318" i="1"/>
  <c r="H317" i="1"/>
  <c r="H316" i="1"/>
  <c r="H315" i="1"/>
  <c r="H314" i="1"/>
  <c r="H313" i="1"/>
  <c r="H312" i="1"/>
  <c r="H311" i="1"/>
  <c r="H310" i="1" s="1"/>
  <c r="G310" i="1"/>
  <c r="D310" i="1"/>
  <c r="C310" i="1"/>
  <c r="H309" i="1"/>
  <c r="H308" i="1"/>
  <c r="D308" i="1"/>
  <c r="D307" i="1" s="1"/>
  <c r="C308" i="1"/>
  <c r="H306" i="1"/>
  <c r="H305" i="1"/>
  <c r="H304" i="1"/>
  <c r="H303" i="1"/>
  <c r="H299" i="1" s="1"/>
  <c r="H302" i="1"/>
  <c r="H301" i="1"/>
  <c r="H300" i="1"/>
  <c r="G299" i="1"/>
  <c r="C299" i="1"/>
  <c r="H298" i="1"/>
  <c r="H297" i="1"/>
  <c r="H296" i="1"/>
  <c r="H295" i="1"/>
  <c r="G294" i="1"/>
  <c r="C294" i="1"/>
  <c r="H293" i="1"/>
  <c r="H292" i="1"/>
  <c r="H291" i="1"/>
  <c r="H290" i="1" s="1"/>
  <c r="G290" i="1"/>
  <c r="C290" i="1"/>
  <c r="H289" i="1"/>
  <c r="H288" i="1"/>
  <c r="H287" i="1"/>
  <c r="H286" i="1"/>
  <c r="G285" i="1"/>
  <c r="C285" i="1"/>
  <c r="H284" i="1"/>
  <c r="H283" i="1"/>
  <c r="H282" i="1"/>
  <c r="H281" i="1"/>
  <c r="H280" i="1"/>
  <c r="H279" i="1"/>
  <c r="H278" i="1"/>
  <c r="H277" i="1"/>
  <c r="H276" i="1"/>
  <c r="H275" i="1"/>
  <c r="H274" i="1"/>
  <c r="H273" i="1"/>
  <c r="H272" i="1"/>
  <c r="H271" i="1"/>
  <c r="H270" i="1"/>
  <c r="G269" i="1"/>
  <c r="C269" i="1"/>
  <c r="H268" i="1"/>
  <c r="H267" i="1"/>
  <c r="H266" i="1"/>
  <c r="H265" i="1"/>
  <c r="H264" i="1"/>
  <c r="H263" i="1"/>
  <c r="H262" i="1"/>
  <c r="H261" i="1"/>
  <c r="H260" i="1"/>
  <c r="H259" i="1"/>
  <c r="G259" i="1"/>
  <c r="C259" i="1"/>
  <c r="H258" i="1"/>
  <c r="H257" i="1"/>
  <c r="H256" i="1"/>
  <c r="H255" i="1"/>
  <c r="H254" i="1"/>
  <c r="H253" i="1"/>
  <c r="H252" i="1"/>
  <c r="H251" i="1"/>
  <c r="H250" i="1"/>
  <c r="H249" i="1"/>
  <c r="H248" i="1"/>
  <c r="H247" i="1"/>
  <c r="H246" i="1"/>
  <c r="H245" i="1"/>
  <c r="H244" i="1"/>
  <c r="H243" i="1"/>
  <c r="G242" i="1"/>
  <c r="C242" i="1"/>
  <c r="H241" i="1"/>
  <c r="H240" i="1"/>
  <c r="H239" i="1"/>
  <c r="H238" i="1"/>
  <c r="H237" i="1"/>
  <c r="H236" i="1"/>
  <c r="G235" i="1"/>
  <c r="C235" i="1"/>
  <c r="H235" i="1" s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 s="1"/>
  <c r="G216" i="1"/>
  <c r="F216" i="1"/>
  <c r="F173" i="1" s="1"/>
  <c r="F10" i="1" s="1"/>
  <c r="C216" i="1"/>
  <c r="H215" i="1"/>
  <c r="H214" i="1"/>
  <c r="H213" i="1"/>
  <c r="H212" i="1"/>
  <c r="H211" i="1"/>
  <c r="H210" i="1"/>
  <c r="H209" i="1"/>
  <c r="H208" i="1"/>
  <c r="H207" i="1"/>
  <c r="H206" i="1"/>
  <c r="H205" i="1"/>
  <c r="H204" i="1"/>
  <c r="H203" i="1"/>
  <c r="H202" i="1"/>
  <c r="H201" i="1"/>
  <c r="H200" i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181" i="1"/>
  <c r="H180" i="1"/>
  <c r="G179" i="1"/>
  <c r="C179" i="1"/>
  <c r="H178" i="1"/>
  <c r="H177" i="1"/>
  <c r="H176" i="1"/>
  <c r="H175" i="1"/>
  <c r="G174" i="1"/>
  <c r="C174" i="1"/>
  <c r="H172" i="1"/>
  <c r="H171" i="1"/>
  <c r="H170" i="1"/>
  <c r="H169" i="1"/>
  <c r="H168" i="1"/>
  <c r="H167" i="1"/>
  <c r="C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C147" i="1"/>
  <c r="H146" i="1"/>
  <c r="H145" i="1"/>
  <c r="H144" i="1"/>
  <c r="H143" i="1"/>
  <c r="H142" i="1"/>
  <c r="H141" i="1"/>
  <c r="H140" i="1"/>
  <c r="H139" i="1"/>
  <c r="H138" i="1"/>
  <c r="H137" i="1"/>
  <c r="C136" i="1"/>
  <c r="H136" i="1" s="1"/>
  <c r="H135" i="1"/>
  <c r="H134" i="1"/>
  <c r="H133" i="1"/>
  <c r="C132" i="1"/>
  <c r="H131" i="1"/>
  <c r="H130" i="1"/>
  <c r="H129" i="1" s="1"/>
  <c r="C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C107" i="1"/>
  <c r="H107" i="1" s="1"/>
  <c r="H106" i="1"/>
  <c r="H105" i="1"/>
  <c r="H104" i="1"/>
  <c r="H103" i="1" s="1"/>
  <c r="C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C89" i="1"/>
  <c r="H89" i="1" s="1"/>
  <c r="H88" i="1"/>
  <c r="H87" i="1"/>
  <c r="C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G74" i="1"/>
  <c r="C74" i="1"/>
  <c r="H73" i="1"/>
  <c r="H72" i="1"/>
  <c r="H71" i="1"/>
  <c r="H70" i="1"/>
  <c r="H69" i="1"/>
  <c r="H68" i="1"/>
  <c r="C67" i="1"/>
  <c r="H66" i="1"/>
  <c r="H65" i="1"/>
  <c r="H64" i="1"/>
  <c r="H63" i="1"/>
  <c r="C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C14" i="1"/>
  <c r="G13" i="1"/>
  <c r="H12" i="1"/>
  <c r="H11" i="1" s="1"/>
  <c r="C11" i="1"/>
  <c r="G8" i="1"/>
  <c r="F8" i="1"/>
  <c r="F9" i="1" s="1"/>
  <c r="E8" i="1"/>
  <c r="D8" i="1"/>
  <c r="C8" i="1"/>
  <c r="H7" i="1"/>
  <c r="H6" i="1"/>
  <c r="G173" i="1" l="1"/>
  <c r="C173" i="1"/>
  <c r="H358" i="1"/>
  <c r="H402" i="1"/>
  <c r="E9" i="1"/>
  <c r="H132" i="1"/>
  <c r="H14" i="1"/>
  <c r="C13" i="1"/>
  <c r="H67" i="1"/>
  <c r="H174" i="1"/>
  <c r="H294" i="1"/>
  <c r="H8" i="1"/>
  <c r="H62" i="1"/>
  <c r="H147" i="1"/>
  <c r="H285" i="1"/>
  <c r="C307" i="1"/>
  <c r="D9" i="1" s="1"/>
  <c r="H396" i="1"/>
  <c r="H166" i="1"/>
  <c r="H242" i="1"/>
  <c r="H269" i="1"/>
  <c r="H352" i="1"/>
  <c r="H307" i="1"/>
  <c r="G365" i="1"/>
  <c r="H365" i="1" s="1"/>
  <c r="H179" i="1"/>
  <c r="H173" i="1" l="1"/>
  <c r="C10" i="1"/>
  <c r="H13" i="1"/>
  <c r="H10" i="1" l="1"/>
</calcChain>
</file>

<file path=xl/sharedStrings.xml><?xml version="1.0" encoding="utf-8"?>
<sst xmlns="http://schemas.openxmlformats.org/spreadsheetml/2006/main" count="468" uniqueCount="449">
  <si>
    <t>Buxheti fillestar</t>
  </si>
  <si>
    <t>BUXHETI I KOMUNËS SË PRISHTINËS PËR VITIN 2027</t>
  </si>
  <si>
    <t xml:space="preserve">  Pozicionet  buxhetore</t>
  </si>
  <si>
    <t xml:space="preserve"> BUXHETI PËR VITIN  2027</t>
  </si>
  <si>
    <t xml:space="preserve">Granti i përgjithshëm </t>
  </si>
  <si>
    <t xml:space="preserve">Granti për Shëndetësi </t>
  </si>
  <si>
    <t>Granti për Arsim</t>
  </si>
  <si>
    <t>Financim i huamarrjes</t>
  </si>
  <si>
    <t>Burimet vetanake</t>
  </si>
  <si>
    <t>Gjithsej</t>
  </si>
  <si>
    <t>Burimet e financimit sipas Qarkores 2027/01</t>
  </si>
  <si>
    <t>Ligji për Kryeqytetin</t>
  </si>
  <si>
    <t>Totali i burimeve të financimit sipas Qarkores 2027/01</t>
  </si>
  <si>
    <t>Totali i financimeve buxhetore për vitin 2027</t>
  </si>
  <si>
    <t>I</t>
  </si>
  <si>
    <t>BUXHETI I ADMINISTRATËS</t>
  </si>
  <si>
    <t>I.1</t>
  </si>
  <si>
    <t>PAGA DHE MËDITJE</t>
  </si>
  <si>
    <t>Paga dhe mëditje</t>
  </si>
  <si>
    <t>I.2</t>
  </si>
  <si>
    <t>MALLRA DHE SHËRBIME</t>
  </si>
  <si>
    <t>I.2.1</t>
  </si>
  <si>
    <t>DREJTORIA E ADMINISTRATËS KOMUNALE</t>
  </si>
  <si>
    <t>Furnizim me material shpenzues për zyra</t>
  </si>
  <si>
    <t>Furnizim me produkte për mbrojtjen preventive shëndetësore në punë për punonjësit e Komunës së Prishtinës</t>
  </si>
  <si>
    <t xml:space="preserve">Furnizimi dhe mirëmbajtja e klimatizimit, ngrohjes qendrore për objektet komunale </t>
  </si>
  <si>
    <t>Furnizim me leter A4 dhe A3</t>
  </si>
  <si>
    <t>Mirëmbajtje dhe pastrimi I objekteve komunale</t>
  </si>
  <si>
    <t>Furnizimi, standardizimi dhe modernizimi i inventarit të objekteve komunale</t>
  </si>
  <si>
    <t>Shërbime të veçanta</t>
  </si>
  <si>
    <t>Mirëmbajtja e rrjetit kompjuterik, shtrirja e kabllove dhe furnizimi me pjesë rezervë</t>
  </si>
  <si>
    <t>Qiraja për pajisje dhe Softuer</t>
  </si>
  <si>
    <t>Mirëmbajtja, servisimi I pajisjeve të TI-së, furnizimi dhe montimi me pjesë rezervë</t>
  </si>
  <si>
    <t>Shpenzimet për internet</t>
  </si>
  <si>
    <t>Nevojat e Kuvendit të Kryeqytetit</t>
  </si>
  <si>
    <t>Transporti I Dokumentacioneve në Depo-Arkivi</t>
  </si>
  <si>
    <t>Shpenzimet e telefonisë mobile dhe shërbimeve postare</t>
  </si>
  <si>
    <t>Lëndë djegëse për ngrohje, derivate për gjeneratorë</t>
  </si>
  <si>
    <t>Karburant për automjete</t>
  </si>
  <si>
    <t>Regjistrimi dhe sigurimi për automjete</t>
  </si>
  <si>
    <t>Qira për vetura</t>
  </si>
  <si>
    <t>Mirëmbajtja dhe riparimi I automjeteve</t>
  </si>
  <si>
    <t>Furnizimi (Blerja) e pajisjeve të teknologjisë informative</t>
  </si>
  <si>
    <t>Mirëmbajtja e e-Kiosqeve, furnizim me pjesë rezervë</t>
  </si>
  <si>
    <t>Shërbimet e Transkriptit të Audiove në gjuhën shqipe për shërbimet e Kuvendit</t>
  </si>
  <si>
    <t>Komunikim dhe marëdhënie ndërkombëtare</t>
  </si>
  <si>
    <t>Trajnime dhe Workshope</t>
  </si>
  <si>
    <t>Udhëtime zyrtare</t>
  </si>
  <si>
    <t>Dreka zyrtare</t>
  </si>
  <si>
    <t>Buxhetim Gjinor</t>
  </si>
  <si>
    <t>Pritja zyrtare e delegacioneve</t>
  </si>
  <si>
    <t>Shërbimet e përfaqësimit, avokaturës dhe procedurave të ndërmjetësimit</t>
  </si>
  <si>
    <t>Mirëmbajtja e GPS në veturat zyrtare</t>
  </si>
  <si>
    <t>Furnizim me lule për festa dhe përkujtime mortore</t>
  </si>
  <si>
    <t>Furnizim me mjete: elektrikë, hidrosanitari dhe bravari</t>
  </si>
  <si>
    <t>Blerja e pajisjeve për siguri dhe evidentimin e punëtorëve</t>
  </si>
  <si>
    <t xml:space="preserve">Sistemi I integruar për menaxhimin dhe mirëmbajtjen teknike të Aseteve të Komunës së Prishtinës </t>
  </si>
  <si>
    <t>Shërbime të ndryshme dhe skema informuese dhe materiale të tjera</t>
  </si>
  <si>
    <t>Pajisje profesionale audio-vizuale për fotografi, videografi, transmetim</t>
  </si>
  <si>
    <t>Asistenti Virtual me Inteligjencë Artificiale për qytetarë</t>
  </si>
  <si>
    <t>I.2.2</t>
  </si>
  <si>
    <t>DREJTORIA E INSPEKSIONIT</t>
  </si>
  <si>
    <t>Rrënimi i objekteve pa leje</t>
  </si>
  <si>
    <t>Policia sekondare</t>
  </si>
  <si>
    <t>Uniforma pune dhe pajisje sinjalizuese për inspektorë</t>
  </si>
  <si>
    <t>I.2.3</t>
  </si>
  <si>
    <t>DREJTORIA E PARQEVE</t>
  </si>
  <si>
    <t>Mirëmbajtja dhe rinovimi i lodrave në kryeqytet</t>
  </si>
  <si>
    <t>Shërbime për hartimin dhe konsultimin e projekteve të qëndrueshme</t>
  </si>
  <si>
    <t>I.2.4</t>
  </si>
  <si>
    <t>DREJTORIA E SHËRBIMEVE PUBLIKE</t>
  </si>
  <si>
    <t>Mirëmbajtja dimërore e rrugëve dhe trotuareve, debllokimi i kanalizimit atmosferik (heqja e borës, fshirja e mbeturinave dhe larja sipas kushteve)</t>
  </si>
  <si>
    <t>Mirëmbajtja verore e rrugëve dhe trotuareve (fshirja, larja, pastrimi i kanal. atmosferik dhe ujëmbledhësit)</t>
  </si>
  <si>
    <t>Mirëmbajtja e monumenteve, fontanave dhe krojeve publike dhe të tjera</t>
  </si>
  <si>
    <t xml:space="preserve">Mirëmbajtja e varrezave të qytetit </t>
  </si>
  <si>
    <t>Mirëmbajtja e mobilerisë urbane</t>
  </si>
  <si>
    <t>Mirëmbatja dhe rikonstruimi në kryeqytet(MOU me UNDP-in)</t>
  </si>
  <si>
    <t>Mirëmbajtja e ndriçimit publik</t>
  </si>
  <si>
    <t>Pastrimi i lumenjve dhe kanalizimit atmosferik</t>
  </si>
  <si>
    <t>Dekorimet e kryeqytetit për festa</t>
  </si>
  <si>
    <t>I.2.5</t>
  </si>
  <si>
    <t>DREJTORIA E INVESTIMEVE KAPITALE DHE MENAXHIMIT TË KONTRATAVE</t>
  </si>
  <si>
    <t>I.2.6</t>
  </si>
  <si>
    <t>DREJTORIA E KULTURËS</t>
  </si>
  <si>
    <t>Kuratori, organizime dhe manifestime  kulturore të Kryeqytetit</t>
  </si>
  <si>
    <t>Orkestra e Kryeqytetit</t>
  </si>
  <si>
    <t>Strategjia për Artin  dhe Kulturë 2026-20319 ( zbatimi për vitin 2027)</t>
  </si>
  <si>
    <t>Trupa e Baletit Kontemporean të Kryeqytetit</t>
  </si>
  <si>
    <t>Furnizim me veshje  per Qendrën Kulturore të Prishtinës</t>
  </si>
  <si>
    <t>Materiale promovuese (broshura, harta, suvenire)</t>
  </si>
  <si>
    <t>Marketing dhe fushata promovuese</t>
  </si>
  <si>
    <t>I.2.7</t>
  </si>
  <si>
    <t>DREJTORIA E SPORTIT DHE RINISE</t>
  </si>
  <si>
    <t>Ligat shkollore</t>
  </si>
  <si>
    <t>I.2.8</t>
  </si>
  <si>
    <t xml:space="preserve">DREJTORIA E MIRËQENIES SOCIALE </t>
  </si>
  <si>
    <t>Karburante për vetura</t>
  </si>
  <si>
    <t>Karburante për ngrohje</t>
  </si>
  <si>
    <t>Mirëmbajtja dhe servisimi I veturave</t>
  </si>
  <si>
    <t>Sigurimi  dhe regjistrimi i automjeteve</t>
  </si>
  <si>
    <t>Furnizim me dru dhe pelet</t>
  </si>
  <si>
    <t xml:space="preserve">Shpenzime tjera telefonike - vala </t>
  </si>
  <si>
    <t>I.2.9</t>
  </si>
  <si>
    <t xml:space="preserve">DREJTORIA E BUJQËSISË DHE ZHVILLIMIT RURAL </t>
  </si>
  <si>
    <t>I.2.10</t>
  </si>
  <si>
    <t>DREJTORIA E PLANIFIKIMIT</t>
  </si>
  <si>
    <t xml:space="preserve">Harta Zonale e Prishtinës </t>
  </si>
  <si>
    <t xml:space="preserve">GIS Eksperti </t>
  </si>
  <si>
    <t>Literatura e nevojshme për departamentin &amp; Co-Design Center</t>
  </si>
  <si>
    <t>I.2.11</t>
  </si>
  <si>
    <t>DREJTORIA E ZHVILLIMIT EKONOMIK DHE INOVACIONIT</t>
  </si>
  <si>
    <t>Mirëmbajtja e Smart City Platformës</t>
  </si>
  <si>
    <t>Cloud VPS, storage, backup dhe trafik i të dhënave</t>
  </si>
  <si>
    <t>Licenca softuerike, certifikata dhe mjete sigurie</t>
  </si>
  <si>
    <t>Operimi dhe mirëmbajtja e Portalit Open Data</t>
  </si>
  <si>
    <t>Google Maps Platform – data exchange, API dhe licenca</t>
  </si>
  <si>
    <t>Mirëmbajtja e e-Leja/e-Përcjellja/e-ankesa/e-aplikimet</t>
  </si>
  <si>
    <t>Mirëmbajtja e sistemeve të monitorimit të trafikut dhe semaforëve</t>
  </si>
  <si>
    <t>Siguri kibernetike, auditim, testim penetrues dhe vlerësim privatësie</t>
  </si>
  <si>
    <t>Shkëmbim të dhënash, integrime dhe mirëmbajtje API</t>
  </si>
  <si>
    <t>Trajnim, administrim platformash dhe menaxhim ndryshimi</t>
  </si>
  <si>
    <t>I.2.12</t>
  </si>
  <si>
    <t xml:space="preserve">DREJTORIA E SIGURISË </t>
  </si>
  <si>
    <t>Intervenime emergjente dhe ndërmarrja e masave parandaluese</t>
  </si>
  <si>
    <t xml:space="preserve">Digjitalizimi i Qendrës Operative Emergjente, mirëmbajtja e sistemit të alarmit publik </t>
  </si>
  <si>
    <t>Zgjerimi me 5 pika të reja të alarmimit publik</t>
  </si>
  <si>
    <t>Sigurimi fizik i ndërtesave të Kryeqytetit (Objektet komunale,  çerdhe, QMF, QPS, Shtëpia e Pleqve)</t>
  </si>
  <si>
    <t>Largimi, trajtimi dhe deponimi i materieve të rrezikshme në kryeqytet</t>
  </si>
  <si>
    <t>Mirëmbajtja e kamerave në objektet e administratës së kryeqytetit dhe në shkolla</t>
  </si>
  <si>
    <t>Mirëmbajta e pajisjeve për sistemin hyrje -dalje</t>
  </si>
  <si>
    <t>Fondi emergjent</t>
  </si>
  <si>
    <t>Ushqim ditor për personelin e BPZ dhe Policinë e Kryeqytetit</t>
  </si>
  <si>
    <t>Matës akustik për Policinë e Kryeqytetit (4 copë)</t>
  </si>
  <si>
    <t xml:space="preserve">Gypa /fiskaja /lidhëse për gypa </t>
  </si>
  <si>
    <t>I.3</t>
  </si>
  <si>
    <t>SHPENZIMET KOMUNALE</t>
  </si>
  <si>
    <t>Shpenzimi i energjisë elektrike për ndriçim  publik dhe semaforë.</t>
  </si>
  <si>
    <t>Energjia  elektrike</t>
  </si>
  <si>
    <t>Ngrohja qendrore</t>
  </si>
  <si>
    <t>Uji</t>
  </si>
  <si>
    <t>Mbledhja e mbeturinave</t>
  </si>
  <si>
    <t>Telefonat fiks.</t>
  </si>
  <si>
    <t>I.4</t>
  </si>
  <si>
    <t>S H P E N Z I M E T    K A P I T A L E</t>
  </si>
  <si>
    <t>I.4.1</t>
  </si>
  <si>
    <t>DREJTORIA E ADMINISTRATËS</t>
  </si>
  <si>
    <t>bleraj e veturave zyrtare</t>
  </si>
  <si>
    <t>Renovimi I objekteve komunale dhe bashkësive lokale</t>
  </si>
  <si>
    <t>I.4.2</t>
  </si>
  <si>
    <t>Ndërtimi i rr. në Mramor</t>
  </si>
  <si>
    <t xml:space="preserve">Furnizimi me ujësjellës përmes puseve dhe rezervuareve për fshatrat e Gollakut     </t>
  </si>
  <si>
    <t>Intervenime infrastrukturore për persona me nevoja të veçanta</t>
  </si>
  <si>
    <t xml:space="preserve">Ndërtimi i rr. "Holgen Petersen"        </t>
  </si>
  <si>
    <t xml:space="preserve">Ndërtimi i kanalizimeve në qytet ( bashkëinvestim ) </t>
  </si>
  <si>
    <t>Rruga A" - vazhdimi që lidhet me "Rrugën C"</t>
  </si>
  <si>
    <t>Ndërtimi i nënkalimit për vetura në rrugën "Agim Ramadani"</t>
  </si>
  <si>
    <t xml:space="preserve">Platforma Ishulli Aktash - Qendra Studentore </t>
  </si>
  <si>
    <t>Ndërtimi i infrastrukturës rrugore Bardhosh - Bërrnicë - Trudë</t>
  </si>
  <si>
    <t>Ndërtimi i tubacionit sipas MOU me Komunën e Obiliqit</t>
  </si>
  <si>
    <t>Rregullimi i platove në Bregun e Diellit dhe Dardani</t>
  </si>
  <si>
    <t xml:space="preserve">Ndërtimi i tregjeve në kryeqytet </t>
  </si>
  <si>
    <t>Ndërtimi i rrugëve në lagjen "Taslixhe": rr. "Rexhep Shema" dhe "Naser Hajrizi</t>
  </si>
  <si>
    <t xml:space="preserve">Ndërtimi i rrugëve në lagjen "Arbëria e Re" </t>
  </si>
  <si>
    <t>I.4.3</t>
  </si>
  <si>
    <t xml:space="preserve">DREJTORIA E SHËRBIMEVE PUBLIKE, MBROJTJES DHE SHPËTIMIT  </t>
  </si>
  <si>
    <t>Ndërtimi, zgjerimi dhe modernizmi i rrjetit të ndriçimit publik</t>
  </si>
  <si>
    <t>Ndërtimi i lokacionve dhe furnizimi I kontejnerëve</t>
  </si>
  <si>
    <t>Rregullimi dhe ndërtimi i ashensorëve në zonat urbane të kryeqytetit</t>
  </si>
  <si>
    <t xml:space="preserve">Ndërtimi dhe rikonstruimi i fontanave të qytetit </t>
  </si>
  <si>
    <t>Rregullimi i pikës transfer për mbeturina vëllimore dhe inerte</t>
  </si>
  <si>
    <t>Zgjerimi i ndërtimit të Qendrës së qenve endacakë, impiantit për trajtimin e ujërave të zeza dhe furnizimi me ujë të pijes</t>
  </si>
  <si>
    <t xml:space="preserve">Ndërtimi dhe rregullimi i varrezave </t>
  </si>
  <si>
    <t>Ndërtimi, rregullimi, vendosja dhe pastrimi i lumenjve dhe kanalizimeve</t>
  </si>
  <si>
    <t xml:space="preserve">Efiçienca e energjisë në ndërtesat në Kryeqytet </t>
  </si>
  <si>
    <t xml:space="preserve">"Ndërtimi i rrethojave të reja për rritjen e sigurisë në komunikacion
</t>
  </si>
  <si>
    <t>Mirmbajtja dhe Prodhimi, furnizimi dhe vendosja e numrave të adresave për njësitë e banimit në komunën e Prishtinës</t>
  </si>
  <si>
    <t>Qendra Digjitale për Menaxhimin e Trafikut</t>
  </si>
  <si>
    <t>Shtylla anti-parking dhe pistonë lëvizës</t>
  </si>
  <si>
    <t>1.4.4</t>
  </si>
  <si>
    <t>DREJTORIA E SIGURISË DHE EMERGJENCËS</t>
  </si>
  <si>
    <t>Instalimi dhe mirëmbajtja e rrjetit të hidrantëve në Kryeqytet</t>
  </si>
  <si>
    <t>Instalimi I shkallëve emergjente në shkolla dhe çerdhe</t>
  </si>
  <si>
    <t>Zgjerimi i rrjetit të sistemit të kamerave në kryeqytet (kontratë-kornizë 3 - vjeçare)</t>
  </si>
  <si>
    <t>Furnizimi me Trecikletë për Policinë e Kryeqytetit (10 copë)</t>
  </si>
  <si>
    <t>1.4.5</t>
  </si>
  <si>
    <t>Parku Bardha (Faza I)  (Faza II) (Faza III)</t>
  </si>
  <si>
    <t>I.4.6</t>
  </si>
  <si>
    <t xml:space="preserve">DREJTORIA E KULTURËS </t>
  </si>
  <si>
    <t xml:space="preserve">Dizajnimi dhe ndërtimi i Muzeut të Paqes </t>
  </si>
  <si>
    <t>Salla Koncertale</t>
  </si>
  <si>
    <t>Ndërtimi dhe konkursi për Memorialin Adem Jashari</t>
  </si>
  <si>
    <t>Biblioteka dhe memoriali-Dr Ibrahim Rugova</t>
  </si>
  <si>
    <t>1.4.7</t>
  </si>
  <si>
    <t>DREJTORIA E RINISË DHE SPORTEVE</t>
  </si>
  <si>
    <t>Ndertimi I fushave te tenisit dhe padelit (Germi, Ulpiane, Bregu I Diellit, Dardani, Kalabri, Veternik, Taukbashqe, Arberi, Qendra, Mat, Mat 1)</t>
  </si>
  <si>
    <t xml:space="preserve">Rivitalizimi i qendrave rinore multifunksionale </t>
  </si>
  <si>
    <t>DREJTORIA E ZHVILLIMI EKONOMIK DHE INOVACIONIT</t>
  </si>
  <si>
    <t>Platforma Moodle me inteligjencë artificiale për edukim</t>
  </si>
  <si>
    <t>Softuer i dedikuar për monitorimin e trafikut</t>
  </si>
  <si>
    <t>Sistem GIS për menaxhimin e hapësirave publike</t>
  </si>
  <si>
    <t>I.4.8</t>
  </si>
  <si>
    <t>DREJTORIA E BUJQËSISË</t>
  </si>
  <si>
    <t>I.4.9</t>
  </si>
  <si>
    <t>DREJTORIA E MIRËQENIES SOCIALE</t>
  </si>
  <si>
    <t xml:space="preserve">Financimi për shtëpitë e komunitetit për personat me aftësi të kufizuar (SHKPAK) </t>
  </si>
  <si>
    <t xml:space="preserve">Financimi i shtëpive për mbrojtjen e fëmijëve (SHEMF) </t>
  </si>
  <si>
    <t>I.5</t>
  </si>
  <si>
    <t>SUBVENCIONE DHE TRANSFERE</t>
  </si>
  <si>
    <t>SUBVENCIONE DHE TRANSFERE PËR ADMINISTRATË</t>
  </si>
  <si>
    <t>SUBVENCIONE DHE TRANSFERE PËR RINI DHE SPORT</t>
  </si>
  <si>
    <t>SUBVENCIONE DHE TRANSFERE PËR BUJQËSI DHE ZHVILLIM RURAL</t>
  </si>
  <si>
    <t xml:space="preserve">SUBVENCIONE DHE TRANSFERE PËR ZHVILLIM EKONOMIK DHE INOVACIONE </t>
  </si>
  <si>
    <t>SUBVENCIONE DHE TRANSFERE PËR SHËRBIME SOCIALE DHE REZIDENCIALE</t>
  </si>
  <si>
    <t>SUBVENCIONE DHE TRANSFERE PËR SHËRBIME PUBLIKE DHE MOBILITET</t>
  </si>
  <si>
    <t>II</t>
  </si>
  <si>
    <t xml:space="preserve">BUXHETI SEKTORIAL - SHËNDETËSIA </t>
  </si>
  <si>
    <t>II.1</t>
  </si>
  <si>
    <t>II.2</t>
  </si>
  <si>
    <t xml:space="preserve">MALLRA DHE SHËRBIME   </t>
  </si>
  <si>
    <t xml:space="preserve">Barna dhe material shpenzues    </t>
  </si>
  <si>
    <t xml:space="preserve">Shpenzimet e stomatologjisë, laboratorike, Ro kabineti     </t>
  </si>
  <si>
    <t xml:space="preserve">Furnizim me veshmbathje për nevojat e KPSH-së      </t>
  </si>
  <si>
    <t xml:space="preserve">Shërbime kontraktuese (pastrimi, shërb.veçanta etj…) </t>
  </si>
  <si>
    <t>Vizita në shtëpi për shtatzëna dhe fëmijë</t>
  </si>
  <si>
    <t>Kujdesi paliativ</t>
  </si>
  <si>
    <t>Lëndë djegëse për ngrohje: dru, pelet, karburante për automjete, derivate për gjeneratorë</t>
  </si>
  <si>
    <t xml:space="preserve">Regjistrimi i automjeteve dhe sigurimi i automjeteve </t>
  </si>
  <si>
    <t xml:space="preserve">Mirëmbajtja dhe servisimi i automjeteve               </t>
  </si>
  <si>
    <t xml:space="preserve">Mirëmbajtja dhe furnizimi me klima dhe sistemeve të ngrohjes qendrore               </t>
  </si>
  <si>
    <t>Qira për makineri (automjete)</t>
  </si>
  <si>
    <t>Shpenzimet e telefonisë mobile</t>
  </si>
  <si>
    <t>Shpenzimet e internetit për KPSH-së dhe shpenzimet postare</t>
  </si>
  <si>
    <t xml:space="preserve">Dezinsektimi hapësinor  </t>
  </si>
  <si>
    <t>Pajisje tjera</t>
  </si>
  <si>
    <t xml:space="preserve">Asgjësimi i barnave pa afat                          </t>
  </si>
  <si>
    <t xml:space="preserve">Dita e Shëndetësisë (dreka zyrtare) </t>
  </si>
  <si>
    <t>Barna urgjente  dhe shërbime kontraktuese</t>
  </si>
  <si>
    <t>Mjete për trajnime dhe pjesëmarrje në konferenca</t>
  </si>
  <si>
    <t>Fushata vetëdijesuese për shëndetin publik</t>
  </si>
  <si>
    <t xml:space="preserve">Furnizim me paketa transporti dhe të tjera                        </t>
  </si>
  <si>
    <t>Furnizim me pllaka emërtimi dhe shenjëzime orientuese në KPSH</t>
  </si>
  <si>
    <t xml:space="preserve">Furnizim me oksigjen medicional dhe manometra    </t>
  </si>
  <si>
    <t xml:space="preserve">Furnizim me Revistë </t>
  </si>
  <si>
    <t xml:space="preserve">Furnizim me produkte sintetike                                                 </t>
  </si>
  <si>
    <t xml:space="preserve">Leximi i dozimetrave               </t>
  </si>
  <si>
    <t>Mirëmbajtja e Ashensorëve në KPSH</t>
  </si>
  <si>
    <t xml:space="preserve">Shërbime të pastrimit të automjeteve zyrtare </t>
  </si>
  <si>
    <t>II.3</t>
  </si>
  <si>
    <t>SHPENZIME KOMUNALE</t>
  </si>
  <si>
    <t>Energjia elektrike</t>
  </si>
  <si>
    <t>Mbeturinat</t>
  </si>
  <si>
    <t>Telefon</t>
  </si>
  <si>
    <t>II.4</t>
  </si>
  <si>
    <t>SHPENZIME  KAPITALE</t>
  </si>
  <si>
    <t xml:space="preserve">Furnizim me inventar për nevojat e objekteve të shëndetësisë parësore                  </t>
  </si>
  <si>
    <t xml:space="preserve">Pajisje mjekësore për QKMF dhe QMU                                  </t>
  </si>
  <si>
    <t xml:space="preserve">Blerja e automjeteve për QMU                                  </t>
  </si>
  <si>
    <t>Renovime të objekteve të QKMF-së dhe AMF-ve (QKMF 1,2,3,4,5,6,7)</t>
  </si>
  <si>
    <t>Ndërtimi i Spitalit të Prishtinës</t>
  </si>
  <si>
    <t>II.5</t>
  </si>
  <si>
    <t>III</t>
  </si>
  <si>
    <t>BUXHETI SEKTORIAL - ARSIMI</t>
  </si>
  <si>
    <t>III.1</t>
  </si>
  <si>
    <t>III.2</t>
  </si>
  <si>
    <t>Digjitalizimi i proceseve edukativo-arsimore</t>
  </si>
  <si>
    <t>Mirëmbajtja e ndërtesave të IEAA (pastrimi)</t>
  </si>
  <si>
    <t>Shërbimet tjera kontraktuese (transporti i nxënësve )</t>
  </si>
  <si>
    <t>Furnizimi me ushqim dhe pije (klasat 1-5 dhe çerdhet) dhe pilotim i mësimit tërëditor</t>
  </si>
  <si>
    <t>Furnizimi me mjete higjienike në IEA</t>
  </si>
  <si>
    <t>Furnizimi me dru dhe pelet</t>
  </si>
  <si>
    <t>Furnizimi me derivate dhe lëndë djegëse</t>
  </si>
  <si>
    <t>Organizimi i shpalljeve, reklamave dhe konkurseve</t>
  </si>
  <si>
    <t>Shërbimet shëndetësore (DDD + kontrolli sanitar)</t>
  </si>
  <si>
    <t>Regjistrimi dhe sigurimi i automjeteve në IEAA</t>
  </si>
  <si>
    <t>Furnizimi me perde, folie dhe rrjete kundër insekteve për shkolla dhe çerdhe</t>
  </si>
  <si>
    <t>Programet për avansimin e arsimit (jashtëkurrikulare, mësim joformal etj.)</t>
  </si>
  <si>
    <t>Furnizimi me libra AME, ditarë dhe mjete tjera pedagogjike për Institutin Edukativ-Arsimor</t>
  </si>
  <si>
    <t>Trajnime dhe rritje të kapaciteteve për staf arsimor, vizita studimore</t>
  </si>
  <si>
    <t>Libra për fëmijë për klasat parafillore</t>
  </si>
  <si>
    <t>Lodra druri për hapësirat e brendshme në SHFMU për klasat parafillore</t>
  </si>
  <si>
    <t>Uniforma për stafin e çerdheve</t>
  </si>
  <si>
    <t>Konferenca vjetore e arsimit</t>
  </si>
  <si>
    <t>Aktivitetet ekstrakurrikulare</t>
  </si>
  <si>
    <t>Java e vlerave historike</t>
  </si>
  <si>
    <t>III.3</t>
  </si>
  <si>
    <t>III.4</t>
  </si>
  <si>
    <t>Ndërtimi i Liceut Artistik</t>
  </si>
  <si>
    <t>Ndërtimi i anekseve për mësim tërëditor</t>
  </si>
  <si>
    <t>Renovime dhe mirëmbajtje e shkollave dhe IP (gëlqerosje dysheme, kulme, dyer e dritare etj.)</t>
  </si>
  <si>
    <t>Furnizimi me pajisje të teknologjisë informative</t>
  </si>
  <si>
    <t>Pajisja e shkollave me rekuizita sportive dhe pajisje tjera sportive</t>
  </si>
  <si>
    <t xml:space="preserve">Blerja, instalimi dhe mirëmbajtja e elektrikës, gjeneratorëve, klimave, ashensoreve  dhe ventilimi </t>
  </si>
  <si>
    <t>Instalimet dhe renovimet e ngrohjes qendrore në IEAA</t>
  </si>
  <si>
    <t xml:space="preserve">Siguria në ambientet shkollore, sistemi i alarmit, hyrje -daljet </t>
  </si>
  <si>
    <t>Pajisje për laboratorë për shkenca dhe kabinetet profesionale</t>
  </si>
  <si>
    <t>Ndërtimi i kampusit për shkollat e mesme të larta</t>
  </si>
  <si>
    <t>Renovimi i hapësirave të nyjeve sanitare</t>
  </si>
  <si>
    <t>III.5</t>
  </si>
  <si>
    <t>Kryesues i Kuvendit të Kryeqytetit</t>
  </si>
  <si>
    <t xml:space="preserve">            Fehmi Kupina</t>
  </si>
  <si>
    <t xml:space="preserve">            ...........................</t>
  </si>
  <si>
    <t>Furnizim me aparate të ujit, frigoriferë dhe furnizim me kafe, si dhe material tjetër për bufenë e Komunës së Prishtinës</t>
  </si>
  <si>
    <t>Furnizim me tepiha, tepisona dhe perde, si dhe montimi i tyre në objektet komunale</t>
  </si>
  <si>
    <t>Furnizimi me certifikata blanko për sektorin e Gjendjes civile</t>
  </si>
  <si>
    <t>Mirëmbajtja dhe Hostimi i Web-Faqës Prishtina Online</t>
  </si>
  <si>
    <t>Bashkëfinancimet</t>
  </si>
  <si>
    <t>Shpenzimet për anëtarësim</t>
  </si>
  <si>
    <t>Shërbimet kontraktuese 3-vjeçare - Zyra e personeli</t>
  </si>
  <si>
    <t>Brendimi i Kryeqytetit</t>
  </si>
  <si>
    <t>Këshillat lokalë</t>
  </si>
  <si>
    <t>Sisteme Fotovoltaike për prodhimin e energjisë elektrike për objektet publike të Komunës dhe Bashkësive lokale</t>
  </si>
  <si>
    <t>Pajisje  dhe drona për inspeksion</t>
  </si>
  <si>
    <t>Mirëmbajtja e sipërfaqeve gjelbëruese në kryeqytetin Prishtina – NPL "Gjelbër"</t>
  </si>
  <si>
    <t xml:space="preserve">Mirëmbajtja e sistemit të ujitjes dhe ujitja e sipërfaqeve gjelbëruese </t>
  </si>
  <si>
    <t>Ekspert profesional për konsultime profesionale në Drejtorinë e Parqeve</t>
  </si>
  <si>
    <t>Mirembajtja shenjëzimi dhe digjitalizimi i shtigjeve të ecjes dhe vrapimit në zonat natyrore (Shtigje për të verbër , shtigje per ecje me karroca, shtigje per persona me aftësi të kufizuara).</t>
  </si>
  <si>
    <t>Mirëmbajtja e ashensorëve të objekteve të Komunës dhe banimit kolektiv, si dhe rregullimi i pompave për ndërtesa</t>
  </si>
  <si>
    <t>Mirmbajtja dhe prodhimi: emrat e rrugëve,  furnizimi dhe vendosja e numrave të adresave për njësitë e banimit në komunën e Prishtinës</t>
  </si>
  <si>
    <t>Shërbimi dhe implentimi  për transprtin publike të udhëtarëve</t>
  </si>
  <si>
    <t>Hartimi i projekteve për ndërtim të ulët</t>
  </si>
  <si>
    <t>Mirëmbajtja e institucioneve vartëse dhe hapsirave për Art dhe Kulturë</t>
  </si>
  <si>
    <t>Ansambi I kengeve dhe valleve të Kryeqytetit</t>
  </si>
  <si>
    <t xml:space="preserve">Organizimi i festivaleve "Sunny Hill", "Ramë Lahaj", "Kanga Jonë" si dhe festivale tjera me renome </t>
  </si>
  <si>
    <t xml:space="preserve">Furnizim me pajisjeve për nevojat e teatrit "Dodona" </t>
  </si>
  <si>
    <t>Organizimi i ngjarjeve turistike</t>
  </si>
  <si>
    <t>Mirëmbajtja dhe zhvillimi i aplikacionit "Ciceroni"</t>
  </si>
  <si>
    <t xml:space="preserve">Qiraja, hapësirë e "Pallatit të Rinisë" </t>
  </si>
  <si>
    <t>Organizimi i aktiviteteve rinore</t>
  </si>
  <si>
    <t>Shujtat e ngrohta për familjet nè SNS</t>
  </si>
  <si>
    <t>Karburant për gjeneratorë</t>
  </si>
  <si>
    <t>Shërbime të tjera kontraktuese (shërbimet e  pastrimit, gërmimit, demolimit, bartjes në deponi etj.)</t>
  </si>
  <si>
    <t>Sigurimi fizik i objekteve në menaxhim te DMS-së</t>
  </si>
  <si>
    <t>Furnizim për zyra (material hargjues për zyra)</t>
  </si>
  <si>
    <t>Shërbime teknike (mirëmbajtja e dyerve, tualeteve, inventarit)</t>
  </si>
  <si>
    <t>Shërbime të taksit</t>
  </si>
  <si>
    <t>Pagesat për vendime dhe përkthim gjyqësor</t>
  </si>
  <si>
    <t>Furnizim me pajisje të klimatizimit për objektet vartëse të DMS-së</t>
  </si>
  <si>
    <t>Shërbime të mirëmbajtjes dhe servisimit (NPB)</t>
  </si>
  <si>
    <t>Asistenca për rastet emergjente për kategoritë në nevojë sociale</t>
  </si>
  <si>
    <t>Financimi i shtëpive për mbrojtjen e fëmijëve</t>
  </si>
  <si>
    <t>Furnizim me pjata të aluminit per sherbimin e shujtës së ngrohtë për familjet e SNS-së</t>
  </si>
  <si>
    <t>Shtëpia për personat e moshuar dhe pa përkujdesje familjare</t>
  </si>
  <si>
    <t>Fondi emergjent për nevojat e viktimave të dhunës në familje, dhunës ndaj grave dhe dhunës në baza gjinore gjatë qëndrimit në polici</t>
  </si>
  <si>
    <t>Trajnimi, këshillimi, monitorimi, si dhe certifikimi i fermerëve</t>
  </si>
  <si>
    <t xml:space="preserve">Tregu mobil </t>
  </si>
  <si>
    <t>Alkool, test-pajisje për Njësitë e Trafikut të Kryeqytetit  (10 copë)</t>
  </si>
  <si>
    <t>Pajisje për imobilizim të lëndimeve /jelekë kendrik /qafore për të lënduar/dhe pajijse të tjera</t>
  </si>
  <si>
    <t xml:space="preserve">Ventilatorë për largim tymi nga objektet </t>
  </si>
  <si>
    <t>Mirëmbajtja dhe servisimi i automjeteve (kamionëve ) dhe veturave te BPZ -se</t>
  </si>
  <si>
    <t>Furnizim, servisim dhe mirëmbajtja e aparatve kunder zjarrit</t>
  </si>
  <si>
    <t xml:space="preserve">Furnizimi, servisimi dhe mirëmbajtja e AKZ-së </t>
  </si>
  <si>
    <t>Inventar  (mobilje për zyra dhe dhoma pushimi, si dhe dollapa (kaseta) për garderobe)</t>
  </si>
  <si>
    <t>Renovimi i sallës së Kuvendit të Komunaës</t>
  </si>
  <si>
    <t>Invertarizimi i Arkivit të Komunës, sistemi kundër zjarrit dhe ventillimi në arkivat e objekteve komunale</t>
  </si>
  <si>
    <t xml:space="preserve">"Rruga A" - vazhdim i "Rr. A" (pjesa "Kalabria" )      </t>
  </si>
  <si>
    <t>Ndërtimi i urës (mbikalimi dhe nënkalimi për vetura dhe automjete) në Veternik, mbi "Rruga A".</t>
  </si>
  <si>
    <t>Ndërtimi i rrugës "Abedin Dino" – Faza III.</t>
  </si>
  <si>
    <t xml:space="preserve">Ndërtimi i rr. mbi kolektorin në Kalabri (nga Ujësjellësi-unazë deri në përfundim të kolektorit ekzistues)          </t>
  </si>
  <si>
    <t>Ndërtimi i kanalizimeve në fshatrat e Prishtinës: Bardhosh, Prugoc Barilevë, Besi, Busi, Dabishec, Drenoc, Nishefc, Gllogovicë, Hajkobillë, Grashticë, Barilevë, Hajvali, Lebanë, Llukar, Makoc, Mat, Mramor etj.</t>
  </si>
  <si>
    <t>Ndërtimi i rrugëve të reja në Hajvali ( Unaza e brendshme nga Magjistralja e Gjilanit, ana e djatht deri   te "Koha Ditore") dhe rruga te Mramorët në Hajvali</t>
  </si>
  <si>
    <t>Ndërtimi i rrugëve  nëpër fshatrat e kryeqytetit (Dabishec, Hajkobillë, Ballaban, Shashkovc, Sharban, Gllogovicë, Nishefc, Barilevë, Busi, Suteskë, Keqekollë,Koliq,Marec,Llajshec, Slivov, Besi, Prugovc, Siqeve).</t>
  </si>
  <si>
    <t xml:space="preserve">Ndërtimi i rrugëve me zhavorr në fshatra (Dabishec, Hajkobill, Ballaban, Siqeve ,Shashkovc, Barileve,Sharban, Gllogovic, Busi, Sutesk, Keqekollë, Koliq, Marec, Llajshec, Slivovë, Besi, Prugovc) </t>
  </si>
  <si>
    <t>Ndërtimi dhe rikonstruktimit, sanimi i rrugëve në zona ( I- V )( Qender, "Kodra e trimave", "Tophane", Kolovicë , Sofali, "Kalabri", "Dardani", "Bregu I Dillit", "Prishtina e Re", "Arbëri", "Veterrnik", "Tasligje", "Aktash", Muhaxhirët etj.)</t>
  </si>
  <si>
    <t>Ndërtimi i urave - drejtimi Fushë-Kosovë dhe Mitrovicë</t>
  </si>
  <si>
    <t>Platforma "Pallati i Rinisë" - "Grand Hotel"</t>
  </si>
  <si>
    <t>Punimi i projektit të platformës "Dardani" - "Kalabri"</t>
  </si>
  <si>
    <t>Ndërtimi i rrugës Zllash - Prapashticë</t>
  </si>
  <si>
    <t xml:space="preserve">Ndërtimi i kolektorëve në Shkabaj dhe Hajvali </t>
  </si>
  <si>
    <t>Rikonstruimi i instalimeve nëntokësore dhe hapësirës publike tek Qendra Zejtare - Prishtina e Vjetër</t>
  </si>
  <si>
    <t xml:space="preserve">Ndertimi i rrugës "Bajram Bahtiri", faza ll    </t>
  </si>
  <si>
    <t xml:space="preserve">Ndërtimi i tri mbikalimeve të përkohshme në- Aktash, Lakërishtë dhe Arbëri; </t>
  </si>
  <si>
    <t>Ndërtimi i ishullit urban "Arbëri" - "Pallati i Rinisë"</t>
  </si>
  <si>
    <t>Ndërtimi i rrugës lidhëse "Sofali" - "Kolovicë" "Abedin Dino", faza ll</t>
  </si>
  <si>
    <t xml:space="preserve">Ndërtimi i sheshit "Xhorxh  Bush"dhe vazhdimi i sheshit deri tek Posta </t>
  </si>
  <si>
    <t xml:space="preserve">Renovimi i ndërtesave shumëbanesore dhe inventarizimi </t>
  </si>
  <si>
    <t xml:space="preserve">Rivitalizimi i qendrës tregtare ish-"Romantika" </t>
  </si>
  <si>
    <t>Ndërtimi i trotuareve të sigurta për këmbësorë në rrugët ekzistuese( Qender: "Kodra e trimave", "Tophane", "Kolovicë" , Sofali, "Kalabri", "Dardani", "Bregu I Dillit")</t>
  </si>
  <si>
    <t>Sinjalizimi horizontal dhe vertikal</t>
  </si>
  <si>
    <t>Ndërtimi dhe modernizimi i semaforëve, ndriçim sinjalizues inteligjent në vendkalime</t>
  </si>
  <si>
    <t>Programi " Rrugë për fëmijët"</t>
  </si>
  <si>
    <t xml:space="preserve">Ndertimi dhe Rregullimi i xhepave dhe pritoreve në zona urbane dhe rurale </t>
  </si>
  <si>
    <t xml:space="preserve">Furnizimi me dronë për Policinë e Kryeqytetit </t>
  </si>
  <si>
    <t>Dronë për transportim të ngarkesave min 100 kg (1 copë)</t>
  </si>
  <si>
    <t>Ndërtimi i sistemit të ujitjes në hapësira gjelbëruese dhe hapja e puseve</t>
  </si>
  <si>
    <t>Ndërtimi i parqeve me hapësira tjera gjelbëruese</t>
  </si>
  <si>
    <t>Ndërtimi dhe furnizimi I parqeve me lodra dhe krijimi i  hapësirave të reja  rekreative</t>
  </si>
  <si>
    <t xml:space="preserve">Trajtimi i shtigjeve në  parqet  e kryeqytetit </t>
  </si>
  <si>
    <t xml:space="preserve">Ndertimi I hapësirave rekreative nëpër fshatra </t>
  </si>
  <si>
    <t>Ndërtimi i parkut te Kodra e Trimav, Parku taktik</t>
  </si>
  <si>
    <t>Ndërtimi i Parkut dhe Tregut të luleve në zonën  Qendër</t>
  </si>
  <si>
    <t>Ndërtimi i Parkut  Rekreativ të Biodiversitetit (Zona polinatoreve ), bimët autoktone, kullat e vrojtimit per zogj.</t>
  </si>
  <si>
    <t>Ndërtimi dhe rregullimi infrastrukturor i  parqeve dhe hapësirave të gjelbra publike</t>
  </si>
  <si>
    <t xml:space="preserve">Furnizim me fidanë shumëvjeçarë në parqet dhe hapësirat publike të kryeqytetit </t>
  </si>
  <si>
    <t>Blerja e mekanizmit për mbjelljen, trasportimin dhe vendosjen e drunjëve të mëdhenj dhe fidaneve</t>
  </si>
  <si>
    <t>Furnizimi dhe instalimi i mobilerisë urbane (shporta, ulëse, ndriçim, rrethoja, mbajtëse)</t>
  </si>
  <si>
    <t>Ndëtimi i xhepit urban në Rr. "Enver Zymberi" në afërsi cerdhja “Buzëqeshja”)</t>
  </si>
  <si>
    <t>Ndërtimi i parkut në l. "Arbëria" në afërsi të Komunës së Prishtinës - Ambasada amerikane</t>
  </si>
  <si>
    <t>Muzeu, shtëpitë-shkolla, Prishtine - "Herticët"</t>
  </si>
  <si>
    <t>Parku Botanik+B300</t>
  </si>
  <si>
    <t>Dizajnimi dhe ndërtimi i Qendrës Kulturore në Hajvali</t>
  </si>
  <si>
    <t>Dizajnimi dhe ndërtimi i hapësirave multifunksionale kulturore ( Parku i qytetit, "Arbëria", "Dardania", "Ulpiana", "Bregu i Dilellit" etj.)</t>
  </si>
  <si>
    <t>Rivitalizimi i hapësirave publike kulturore "Bregu i Diellit", Keqekollë etj.)</t>
  </si>
  <si>
    <t>Rivitalizimi i Objektit në Kolovicën e Vjetër  dhe funksionimi në Qendër të Kulturës "Escape Space"</t>
  </si>
  <si>
    <t>Ndërtimi i terreneve, hapësirave sportive në Komunën e Prishtinës (Gollak, Hajvali, "Kodra e Trimave", Kolovicë, "Tophane",, "Qendra me lagjet kryesore) dhe renovimi i atyre ekzistuese</t>
  </si>
  <si>
    <t>Ndërtimi i tribunës KF "Ramiz Sadiku"</t>
  </si>
  <si>
    <t>Ndërtimi i tribunës KF "Rilindja"</t>
  </si>
  <si>
    <t>Ndërtimi i tribunës KF "2 Korriku"</t>
  </si>
  <si>
    <t>Ndërtimi i shtigjeve për vrapim ("Arberia", "Gërmia", "Ulpiana", "Dardania", "Taukbahce" dhe zonat rurale)</t>
  </si>
  <si>
    <t>Ndërtimi i fitneseve në natyrë, parqe dhe kënde strategjike të Prishtinës (Gollak, "Arbëria", "Gërmia", "Ulpianë", "Kodra e Trimave", "Dardania", "Bregu i Diellit", "Kolovica", "Kalabria", "Taukbahce, Lagjja e Spitalit, "Mati", "Mat1" dhe Qendra)</t>
  </si>
  <si>
    <t>Ndërtimi i tribunës së Flamurtarit</t>
  </si>
  <si>
    <t>Ndërtimi i pistave të atletikës (Gollak, "Arbëria", "Veterniku", Hajvali)</t>
  </si>
  <si>
    <t>Ndërtimi i "Race Track" për gara automobilistike (Gollak)</t>
  </si>
  <si>
    <t>Ndërtimi i mureve alpine (Qendra, "Ulpiana", "Bregu i Diellit", "Dardania")</t>
  </si>
  <si>
    <t>Ndërtimi i këndeve të lodrave dhe fushave sportive ne komunën e Prishtinës</t>
  </si>
  <si>
    <t>Ndërtimi i Qendrës multifunksionale sportive (Omnisport Facility) në kompleksin stervitor të FC "Prishtina"</t>
  </si>
  <si>
    <t>Memorandum bashkëpunimi për ndërtimin e fushave sportive bashkë me federatët përkatëse</t>
  </si>
  <si>
    <t>Projekti Solar "4 Kosovo"</t>
  </si>
  <si>
    <t>Ndërtimi i Thertores publike dhe Tregut të kafshëve</t>
  </si>
  <si>
    <t xml:space="preserve">Rehabilitimi i rrugëve fushore </t>
  </si>
  <si>
    <t>Ndertimi i deponive të produkteve bujqësore (Barilevë, Mramor)</t>
  </si>
  <si>
    <t>Ndërtimi i Qendrës Multifunksionale për Punë Sociale</t>
  </si>
  <si>
    <t>Investime kapitale për SHPMPF</t>
  </si>
  <si>
    <t>SUBVENCIONE DHE TRANSFERE PËR KULTURË DHE TURIZËM</t>
  </si>
  <si>
    <t xml:space="preserve">Furnizime për zyrë (material administrativ, shëndetësor etj.)                      </t>
  </si>
  <si>
    <t xml:space="preserve">Mirëmbajtja e mobileve dhe pajisjeve të KPSH-së                               </t>
  </si>
  <si>
    <t xml:space="preserve">Mirëmbajtja dhe furnizimi  i teknologjisë informative - kompjuter etj. dhe internetit         </t>
  </si>
  <si>
    <t xml:space="preserve">Furnizim me material higjienik </t>
  </si>
  <si>
    <t>Digjitalizimi i shërbimeve të thirrjeve, vendosja e tabletave, radiolidhjevee GPS në autoambulanca dhe aparatet përcjellëse</t>
  </si>
  <si>
    <t xml:space="preserve">Furnizimi, montimi dhe mirëmbajtja e sistemit të kamerave në objektet e KPSH-së  </t>
  </si>
  <si>
    <t xml:space="preserve">Furnizim me material hidrosanitar, elektrik dhe materiale tjera shpenzuese                                                                                    </t>
  </si>
  <si>
    <t>Furnizim me pajisje elektrike (pajisje elektrike të cilat nuk jan të përfshira në kontratën e Komunës së Prishtinës).</t>
  </si>
  <si>
    <t>Furnizim me mirënjohje, certifikata, shenjëzime orientuse në institucionet e KPSH-së</t>
  </si>
  <si>
    <t>Furnizim me orë dore për punëtorët e pensionuar të KPSH-së</t>
  </si>
  <si>
    <t xml:space="preserve">Mirëmbajtja dhe servisimi i aparateve kundër zjarrit, hidrantëve, si dhe furnizime       </t>
  </si>
  <si>
    <t>Furnizimi dhe mirëmbajtja e gjeneratorëve</t>
  </si>
  <si>
    <t xml:space="preserve">Furnizim me pompë të ujit dhe pompë për nxemjen e objektit  në objektet e KPSH-së   </t>
  </si>
  <si>
    <t>Furnizimi me blerja e mallrave/shërbimeve, materialeve për mësimin tërëditor dhe  procedura nën 1000 euro</t>
  </si>
  <si>
    <t>Furnizimi për zyra (material didaktik, letër A4 dhe A3, shtypja e materialeve informuese reprezentuese, mirënjohje  dhe mjete shtesë për Institutin E. Arsimor</t>
  </si>
  <si>
    <t>Organizimi i ceremonisë diplomimi i maturanteve (skena, zerimi, printim, fotografi, karrige)</t>
  </si>
  <si>
    <t>Tepih për klasat parafillore</t>
  </si>
  <si>
    <t>Kampe verore edukative;</t>
  </si>
  <si>
    <t>Oficerët e sigurisë</t>
  </si>
  <si>
    <t>Sinjalistika shkollore brenda dhe jashtë</t>
  </si>
  <si>
    <t>Ndërtimi i çerdheve (Barlievë, Hajvali, Bregu i Diellit/MAT, Kodra e Trimave, Sofali, aneksi në Gëzimi Ynë)</t>
  </si>
  <si>
    <t>Ndërtimi i shkollës te Përroi i Njelmët/Arbëri dhe Mat</t>
  </si>
  <si>
    <t xml:space="preserve"> Rregullimi dhe dizajnimi  i oborreve të çerdheve dhe shkollave (gjelbërim, veranda, klasa te hapura dhe lodra për fëmijë)</t>
  </si>
  <si>
    <t>Furnizimi me inventar për shkolla dhe Institucione Parashkollore</t>
  </si>
  <si>
    <t>Renovimi i shkollës së meseme "Sami Frasheri"</t>
  </si>
  <si>
    <t>Restaurimi i Shkollës Verore në Gollak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</si>
</sst>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16"/>
      <name val="Calibri"/>
      <family val="2"/>
      <scheme val="minor"/>
    </font>
    <font>
      <i/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00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theme="0"/>
        <bgColor rgb="FF00B050"/>
      </patternFill>
    </fill>
    <fill>
      <patternFill patternType="solid">
        <fgColor theme="0"/>
        <bgColor rgb="FF00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00FF00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424">
    <xf numFmtId="0" fontId="0" fillId="0" borderId="0" xfId="0"/>
    <xf numFmtId="0" fontId="3" fillId="0" borderId="0" xfId="0" applyFont="1"/>
    <xf numFmtId="43" fontId="0" fillId="0" borderId="0" xfId="1" applyFont="1"/>
    <xf numFmtId="0" fontId="4" fillId="0" borderId="1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43" fontId="4" fillId="0" borderId="2" xfId="1" applyFont="1" applyBorder="1"/>
    <xf numFmtId="43" fontId="6" fillId="0" borderId="2" xfId="1" applyFont="1" applyBorder="1" applyAlignment="1">
      <alignment horizontal="right"/>
    </xf>
    <xf numFmtId="43" fontId="6" fillId="0" borderId="3" xfId="1" applyFont="1" applyBorder="1" applyAlignment="1">
      <alignment horizontal="right"/>
    </xf>
    <xf numFmtId="0" fontId="5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43" fontId="5" fillId="0" borderId="0" xfId="1" applyFont="1" applyAlignment="1">
      <alignment horizontal="center"/>
    </xf>
    <xf numFmtId="43" fontId="5" fillId="0" borderId="5" xfId="1" applyFont="1" applyBorder="1" applyAlignment="1">
      <alignment horizontal="center"/>
    </xf>
    <xf numFmtId="0" fontId="4" fillId="0" borderId="6" xfId="0" applyFont="1" applyBorder="1" applyAlignment="1">
      <alignment horizontal="left"/>
    </xf>
    <xf numFmtId="164" fontId="4" fillId="0" borderId="7" xfId="0" applyNumberFormat="1" applyFont="1" applyBorder="1"/>
    <xf numFmtId="43" fontId="5" fillId="0" borderId="7" xfId="1" applyFont="1" applyFill="1" applyBorder="1" applyAlignment="1">
      <alignment horizontal="left"/>
    </xf>
    <xf numFmtId="43" fontId="5" fillId="0" borderId="8" xfId="1" applyFont="1" applyFill="1" applyBorder="1" applyAlignment="1">
      <alignment horizontal="left"/>
    </xf>
    <xf numFmtId="0" fontId="4" fillId="0" borderId="9" xfId="0" applyFont="1" applyBorder="1" applyAlignment="1">
      <alignment textRotation="17"/>
    </xf>
    <xf numFmtId="0" fontId="4" fillId="0" borderId="9" xfId="0" applyFont="1" applyBorder="1" applyAlignment="1">
      <alignment horizontal="center" vertical="center" wrapText="1"/>
    </xf>
    <xf numFmtId="43" fontId="5" fillId="0" borderId="10" xfId="1" applyFont="1" applyBorder="1" applyAlignment="1">
      <alignment horizontal="left"/>
    </xf>
    <xf numFmtId="43" fontId="5" fillId="0" borderId="10" xfId="1" applyFont="1" applyBorder="1" applyAlignment="1">
      <alignment horizontal="center"/>
    </xf>
    <xf numFmtId="43" fontId="5" fillId="0" borderId="11" xfId="1" applyFont="1" applyBorder="1" applyAlignment="1">
      <alignment horizontal="center"/>
    </xf>
    <xf numFmtId="0" fontId="4" fillId="0" borderId="12" xfId="0" applyFont="1" applyBorder="1" applyAlignment="1">
      <alignment textRotation="17"/>
    </xf>
    <xf numFmtId="0" fontId="4" fillId="0" borderId="12" xfId="0" applyFont="1" applyBorder="1" applyAlignment="1">
      <alignment horizontal="center" vertical="center" wrapText="1"/>
    </xf>
    <xf numFmtId="43" fontId="4" fillId="0" borderId="7" xfId="1" applyFont="1" applyBorder="1" applyAlignment="1">
      <alignment horizontal="center" vertical="center" wrapText="1"/>
    </xf>
    <xf numFmtId="43" fontId="4" fillId="0" borderId="9" xfId="1" applyFont="1" applyBorder="1" applyAlignment="1">
      <alignment horizontal="center" wrapText="1"/>
    </xf>
    <xf numFmtId="43" fontId="4" fillId="0" borderId="8" xfId="1" applyFont="1" applyBorder="1" applyAlignment="1">
      <alignment horizontal="center" vertical="center" wrapText="1"/>
    </xf>
    <xf numFmtId="43" fontId="4" fillId="0" borderId="13" xfId="1" applyFont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/>
    </xf>
    <xf numFmtId="0" fontId="5" fillId="0" borderId="9" xfId="0" applyFont="1" applyBorder="1" applyAlignment="1">
      <alignment horizontal="center"/>
    </xf>
    <xf numFmtId="43" fontId="5" fillId="2" borderId="10" xfId="1" applyFont="1" applyFill="1" applyBorder="1" applyAlignment="1">
      <alignment horizontal="right"/>
    </xf>
    <xf numFmtId="43" fontId="5" fillId="2" borderId="13" xfId="1" applyFont="1" applyFill="1" applyBorder="1" applyAlignment="1">
      <alignment horizontal="right"/>
    </xf>
    <xf numFmtId="43" fontId="5" fillId="2" borderId="11" xfId="1" applyFont="1" applyFill="1" applyBorder="1" applyAlignment="1">
      <alignment horizontal="right"/>
    </xf>
    <xf numFmtId="43" fontId="5" fillId="2" borderId="13" xfId="1" applyFont="1" applyFill="1" applyBorder="1" applyAlignment="1">
      <alignment horizontal="center"/>
    </xf>
    <xf numFmtId="0" fontId="4" fillId="0" borderId="4" xfId="0" applyFont="1" applyBorder="1" applyAlignment="1">
      <alignment horizontal="left" vertical="center" textRotation="30" wrapText="1"/>
    </xf>
    <xf numFmtId="0" fontId="5" fillId="3" borderId="13" xfId="0" applyFont="1" applyFill="1" applyBorder="1" applyAlignment="1">
      <alignment horizontal="center"/>
    </xf>
    <xf numFmtId="43" fontId="5" fillId="2" borderId="2" xfId="1" applyFont="1" applyFill="1" applyBorder="1" applyAlignment="1">
      <alignment horizontal="right"/>
    </xf>
    <xf numFmtId="43" fontId="5" fillId="2" borderId="3" xfId="1" applyFont="1" applyFill="1" applyBorder="1" applyAlignment="1">
      <alignment horizontal="right"/>
    </xf>
    <xf numFmtId="43" fontId="5" fillId="2" borderId="9" xfId="1" applyFont="1" applyFill="1" applyBorder="1" applyAlignment="1">
      <alignment horizontal="right"/>
    </xf>
    <xf numFmtId="43" fontId="5" fillId="2" borderId="9" xfId="1" applyFont="1" applyFill="1" applyBorder="1" applyAlignment="1">
      <alignment horizontal="center"/>
    </xf>
    <xf numFmtId="0" fontId="4" fillId="0" borderId="9" xfId="0" applyFont="1" applyBorder="1" applyAlignment="1">
      <alignment horizontal="left" vertical="center" textRotation="30" wrapText="1"/>
    </xf>
    <xf numFmtId="0" fontId="5" fillId="0" borderId="13" xfId="0" applyFont="1" applyBorder="1" applyAlignment="1">
      <alignment horizontal="center"/>
    </xf>
    <xf numFmtId="0" fontId="4" fillId="0" borderId="13" xfId="0" applyFont="1" applyBorder="1" applyAlignment="1">
      <alignment horizontal="left" vertical="center" textRotation="30" wrapText="1"/>
    </xf>
    <xf numFmtId="0" fontId="5" fillId="0" borderId="14" xfId="0" applyFont="1" applyBorder="1" applyAlignment="1">
      <alignment horizontal="center"/>
    </xf>
    <xf numFmtId="43" fontId="5" fillId="3" borderId="13" xfId="1" applyFont="1" applyFill="1" applyBorder="1" applyAlignment="1">
      <alignment horizontal="right"/>
    </xf>
    <xf numFmtId="43" fontId="5" fillId="3" borderId="11" xfId="1" applyFont="1" applyFill="1" applyBorder="1" applyAlignment="1">
      <alignment horizontal="right"/>
    </xf>
    <xf numFmtId="43" fontId="5" fillId="3" borderId="13" xfId="1" applyFont="1" applyFill="1" applyBorder="1" applyAlignment="1">
      <alignment horizontal="center"/>
    </xf>
    <xf numFmtId="0" fontId="5" fillId="4" borderId="13" xfId="0" applyFont="1" applyFill="1" applyBorder="1" applyAlignment="1">
      <alignment horizontal="center"/>
    </xf>
    <xf numFmtId="0" fontId="5" fillId="4" borderId="14" xfId="0" applyFont="1" applyFill="1" applyBorder="1" applyAlignment="1">
      <alignment horizontal="left"/>
    </xf>
    <xf numFmtId="43" fontId="5" fillId="4" borderId="13" xfId="1" applyFont="1" applyFill="1" applyBorder="1" applyAlignment="1">
      <alignment horizontal="right"/>
    </xf>
    <xf numFmtId="43" fontId="5" fillId="4" borderId="11" xfId="1" applyFont="1" applyFill="1" applyBorder="1" applyAlignment="1">
      <alignment horizontal="right"/>
    </xf>
    <xf numFmtId="43" fontId="5" fillId="4" borderId="13" xfId="1" applyFont="1" applyFill="1" applyBorder="1" applyAlignment="1">
      <alignment horizontal="center"/>
    </xf>
    <xf numFmtId="2" fontId="5" fillId="5" borderId="13" xfId="0" applyNumberFormat="1" applyFont="1" applyFill="1" applyBorder="1" applyAlignment="1">
      <alignment horizontal="center"/>
    </xf>
    <xf numFmtId="0" fontId="5" fillId="5" borderId="14" xfId="0" applyFont="1" applyFill="1" applyBorder="1" applyAlignment="1">
      <alignment horizontal="center"/>
    </xf>
    <xf numFmtId="43" fontId="5" fillId="5" borderId="13" xfId="1" applyFont="1" applyFill="1" applyBorder="1" applyAlignment="1">
      <alignment horizontal="right"/>
    </xf>
    <xf numFmtId="43" fontId="5" fillId="5" borderId="11" xfId="1" applyFont="1" applyFill="1" applyBorder="1" applyAlignment="1">
      <alignment horizontal="right"/>
    </xf>
    <xf numFmtId="0" fontId="4" fillId="0" borderId="15" xfId="0" applyFont="1" applyBorder="1" applyAlignment="1">
      <alignment horizontal="right"/>
    </xf>
    <xf numFmtId="0" fontId="4" fillId="0" borderId="4" xfId="0" applyFont="1" applyBorder="1"/>
    <xf numFmtId="43" fontId="4" fillId="0" borderId="15" xfId="1" applyFont="1" applyFill="1" applyBorder="1" applyAlignment="1">
      <alignment horizontal="right"/>
    </xf>
    <xf numFmtId="43" fontId="4" fillId="0" borderId="5" xfId="1" applyFont="1" applyFill="1" applyBorder="1" applyAlignment="1">
      <alignment horizontal="right"/>
    </xf>
    <xf numFmtId="0" fontId="5" fillId="5" borderId="13" xfId="0" applyFont="1" applyFill="1" applyBorder="1" applyAlignment="1">
      <alignment horizontal="center"/>
    </xf>
    <xf numFmtId="0" fontId="5" fillId="4" borderId="14" xfId="0" applyFont="1" applyFill="1" applyBorder="1"/>
    <xf numFmtId="0" fontId="4" fillId="0" borderId="16" xfId="0" applyFont="1" applyBorder="1" applyAlignment="1">
      <alignment horizontal="right"/>
    </xf>
    <xf numFmtId="0" fontId="7" fillId="0" borderId="17" xfId="0" applyFont="1" applyBorder="1" applyAlignment="1">
      <alignment horizontal="left"/>
    </xf>
    <xf numFmtId="43" fontId="7" fillId="3" borderId="16" xfId="1" applyFont="1" applyFill="1" applyBorder="1"/>
    <xf numFmtId="43" fontId="4" fillId="0" borderId="18" xfId="1" applyFont="1" applyFill="1" applyBorder="1"/>
    <xf numFmtId="43" fontId="4" fillId="0" borderId="19" xfId="1" applyFont="1" applyFill="1" applyBorder="1"/>
    <xf numFmtId="43" fontId="4" fillId="0" borderId="16" xfId="1" applyFont="1" applyFill="1" applyBorder="1"/>
    <xf numFmtId="43" fontId="4" fillId="3" borderId="20" xfId="1" applyFont="1" applyFill="1" applyBorder="1"/>
    <xf numFmtId="0" fontId="4" fillId="0" borderId="20" xfId="0" applyFont="1" applyBorder="1" applyAlignment="1">
      <alignment horizontal="right"/>
    </xf>
    <xf numFmtId="43" fontId="7" fillId="3" borderId="20" xfId="1" applyFont="1" applyFill="1" applyBorder="1"/>
    <xf numFmtId="43" fontId="4" fillId="0" borderId="21" xfId="1" applyFont="1" applyFill="1" applyBorder="1"/>
    <xf numFmtId="43" fontId="4" fillId="0" borderId="20" xfId="1" applyFont="1" applyFill="1" applyBorder="1"/>
    <xf numFmtId="43" fontId="7" fillId="0" borderId="20" xfId="1" applyFont="1" applyBorder="1"/>
    <xf numFmtId="0" fontId="7" fillId="0" borderId="17" xfId="0" applyFont="1" applyBorder="1" applyAlignment="1">
      <alignment horizontal="left" wrapText="1"/>
    </xf>
    <xf numFmtId="43" fontId="7" fillId="0" borderId="17" xfId="2" applyFont="1" applyFill="1" applyBorder="1" applyAlignment="1">
      <alignment horizontal="left"/>
    </xf>
    <xf numFmtId="0" fontId="7" fillId="3" borderId="17" xfId="0" applyFont="1" applyFill="1" applyBorder="1" applyAlignment="1">
      <alignment horizontal="left"/>
    </xf>
    <xf numFmtId="43" fontId="4" fillId="3" borderId="22" xfId="1" applyFont="1" applyFill="1" applyBorder="1"/>
    <xf numFmtId="43" fontId="4" fillId="3" borderId="23" xfId="1" applyFont="1" applyFill="1" applyBorder="1"/>
    <xf numFmtId="43" fontId="4" fillId="3" borderId="21" xfId="1" applyFont="1" applyFill="1" applyBorder="1"/>
    <xf numFmtId="43" fontId="7" fillId="3" borderId="24" xfId="1" applyFont="1" applyFill="1" applyBorder="1"/>
    <xf numFmtId="43" fontId="5" fillId="4" borderId="13" xfId="1" applyFont="1" applyFill="1" applyBorder="1"/>
    <xf numFmtId="43" fontId="5" fillId="4" borderId="11" xfId="1" applyFont="1" applyFill="1" applyBorder="1"/>
    <xf numFmtId="0" fontId="4" fillId="0" borderId="25" xfId="0" applyFont="1" applyBorder="1" applyAlignment="1">
      <alignment horizontal="right"/>
    </xf>
    <xf numFmtId="0" fontId="7" fillId="3" borderId="26" xfId="0" applyFont="1" applyFill="1" applyBorder="1"/>
    <xf numFmtId="43" fontId="7" fillId="3" borderId="16" xfId="1" applyFont="1" applyFill="1" applyBorder="1" applyAlignment="1">
      <alignment horizontal="right"/>
    </xf>
    <xf numFmtId="43" fontId="4" fillId="0" borderId="25" xfId="1" applyFont="1" applyFill="1" applyBorder="1"/>
    <xf numFmtId="0" fontId="7" fillId="3" borderId="27" xfId="0" applyFont="1" applyFill="1" applyBorder="1"/>
    <xf numFmtId="0" fontId="4" fillId="0" borderId="28" xfId="0" applyFont="1" applyBorder="1" applyAlignment="1">
      <alignment horizontal="right"/>
    </xf>
    <xf numFmtId="0" fontId="7" fillId="0" borderId="16" xfId="0" applyFont="1" applyBorder="1" applyAlignment="1">
      <alignment horizontal="left" vertical="center" wrapText="1"/>
    </xf>
    <xf numFmtId="43" fontId="4" fillId="3" borderId="16" xfId="1" applyFont="1" applyFill="1" applyBorder="1" applyAlignment="1">
      <alignment horizontal="right" vertical="center"/>
    </xf>
    <xf numFmtId="43" fontId="4" fillId="0" borderId="29" xfId="1" applyFont="1" applyFill="1" applyBorder="1"/>
    <xf numFmtId="43" fontId="4" fillId="3" borderId="16" xfId="1" applyFont="1" applyFill="1" applyBorder="1"/>
    <xf numFmtId="0" fontId="7" fillId="0" borderId="20" xfId="0" applyFont="1" applyBorder="1" applyAlignment="1">
      <alignment horizontal="left" vertical="center" wrapText="1"/>
    </xf>
    <xf numFmtId="43" fontId="4" fillId="3" borderId="20" xfId="1" applyFont="1" applyFill="1" applyBorder="1" applyAlignment="1">
      <alignment horizontal="right" vertical="center"/>
    </xf>
    <xf numFmtId="43" fontId="4" fillId="3" borderId="25" xfId="1" applyFont="1" applyFill="1" applyBorder="1"/>
    <xf numFmtId="0" fontId="7" fillId="3" borderId="17" xfId="0" applyFont="1" applyFill="1" applyBorder="1" applyAlignment="1">
      <alignment horizontal="left" wrapText="1"/>
    </xf>
    <xf numFmtId="43" fontId="7" fillId="3" borderId="16" xfId="1" applyFont="1" applyFill="1" applyBorder="1" applyAlignment="1">
      <alignment horizontal="right" vertical="top"/>
    </xf>
    <xf numFmtId="43" fontId="4" fillId="0" borderId="20" xfId="1" applyFont="1" applyBorder="1" applyAlignment="1">
      <alignment horizontal="right"/>
    </xf>
    <xf numFmtId="0" fontId="7" fillId="0" borderId="17" xfId="0" applyFont="1" applyBorder="1" applyAlignment="1">
      <alignment horizontal="left" vertical="center" wrapText="1"/>
    </xf>
    <xf numFmtId="0" fontId="7" fillId="0" borderId="30" xfId="0" applyFont="1" applyBorder="1" applyAlignment="1">
      <alignment horizontal="left" vertical="center" wrapText="1"/>
    </xf>
    <xf numFmtId="43" fontId="7" fillId="0" borderId="24" xfId="1" applyFont="1" applyBorder="1"/>
    <xf numFmtId="0" fontId="7" fillId="0" borderId="16" xfId="0" applyFont="1" applyBorder="1" applyAlignment="1">
      <alignment horizontal="right"/>
    </xf>
    <xf numFmtId="0" fontId="7" fillId="0" borderId="16" xfId="0" applyFont="1" applyBorder="1" applyAlignment="1">
      <alignment horizontal="left"/>
    </xf>
    <xf numFmtId="43" fontId="4" fillId="0" borderId="31" xfId="1" applyFont="1" applyFill="1" applyBorder="1"/>
    <xf numFmtId="43" fontId="4" fillId="0" borderId="19" xfId="1" applyFont="1" applyBorder="1" applyAlignment="1">
      <alignment vertical="center"/>
    </xf>
    <xf numFmtId="0" fontId="7" fillId="0" borderId="32" xfId="0" applyFont="1" applyBorder="1" applyAlignment="1">
      <alignment horizontal="left" vertical="center"/>
    </xf>
    <xf numFmtId="43" fontId="7" fillId="3" borderId="16" xfId="1" applyFont="1" applyFill="1" applyBorder="1" applyAlignment="1">
      <alignment vertical="center" wrapText="1"/>
    </xf>
    <xf numFmtId="0" fontId="7" fillId="0" borderId="33" xfId="0" applyFont="1" applyBorder="1" applyAlignment="1">
      <alignment horizontal="left" vertical="center"/>
    </xf>
    <xf numFmtId="43" fontId="7" fillId="3" borderId="20" xfId="1" applyFont="1" applyFill="1" applyBorder="1" applyAlignment="1">
      <alignment vertical="center"/>
    </xf>
    <xf numFmtId="43" fontId="7" fillId="3" borderId="23" xfId="1" applyFont="1" applyFill="1" applyBorder="1" applyAlignment="1">
      <alignment vertical="center" wrapText="1"/>
    </xf>
    <xf numFmtId="43" fontId="7" fillId="0" borderId="33" xfId="2" applyFont="1" applyFill="1" applyBorder="1" applyAlignment="1">
      <alignment horizontal="left" vertical="center"/>
    </xf>
    <xf numFmtId="43" fontId="7" fillId="3" borderId="23" xfId="1" applyFont="1" applyFill="1" applyBorder="1" applyAlignment="1">
      <alignment vertical="center"/>
    </xf>
    <xf numFmtId="0" fontId="7" fillId="0" borderId="33" xfId="0" applyFont="1" applyBorder="1" applyAlignment="1">
      <alignment horizontal="left" vertical="center" wrapText="1"/>
    </xf>
    <xf numFmtId="43" fontId="7" fillId="0" borderId="33" xfId="2" applyFont="1" applyFill="1" applyBorder="1" applyAlignment="1">
      <alignment horizontal="left" vertical="center" wrapText="1"/>
    </xf>
    <xf numFmtId="43" fontId="4" fillId="3" borderId="23" xfId="1" applyFont="1" applyFill="1" applyBorder="1" applyAlignment="1">
      <alignment vertical="center" wrapText="1"/>
    </xf>
    <xf numFmtId="43" fontId="7" fillId="3" borderId="20" xfId="1" applyFont="1" applyFill="1" applyBorder="1" applyAlignment="1">
      <alignment vertical="center" wrapText="1"/>
    </xf>
    <xf numFmtId="0" fontId="7" fillId="0" borderId="34" xfId="0" applyFont="1" applyBorder="1"/>
    <xf numFmtId="43" fontId="7" fillId="3" borderId="25" xfId="1" applyFont="1" applyFill="1" applyBorder="1"/>
    <xf numFmtId="0" fontId="4" fillId="0" borderId="17" xfId="0" applyFont="1" applyBorder="1" applyAlignment="1">
      <alignment horizontal="left"/>
    </xf>
    <xf numFmtId="43" fontId="7" fillId="3" borderId="31" xfId="1" applyFont="1" applyFill="1" applyBorder="1"/>
    <xf numFmtId="43" fontId="7" fillId="3" borderId="20" xfId="1" applyFont="1" applyFill="1" applyBorder="1" applyAlignment="1">
      <alignment horizontal="right" vertical="center"/>
    </xf>
    <xf numFmtId="0" fontId="7" fillId="0" borderId="20" xfId="0" applyFont="1" applyBorder="1" applyAlignment="1">
      <alignment horizontal="left"/>
    </xf>
    <xf numFmtId="43" fontId="7" fillId="3" borderId="35" xfId="1" applyFont="1" applyFill="1" applyBorder="1"/>
    <xf numFmtId="0" fontId="7" fillId="0" borderId="12" xfId="0" applyFont="1" applyBorder="1" applyAlignment="1">
      <alignment horizontal="left"/>
    </xf>
    <xf numFmtId="43" fontId="7" fillId="3" borderId="29" xfId="1" applyFont="1" applyFill="1" applyBorder="1"/>
    <xf numFmtId="43" fontId="4" fillId="0" borderId="12" xfId="1" applyFont="1" applyFill="1" applyBorder="1"/>
    <xf numFmtId="0" fontId="4" fillId="0" borderId="33" xfId="0" applyFont="1" applyBorder="1" applyAlignment="1">
      <alignment horizontal="right"/>
    </xf>
    <xf numFmtId="43" fontId="4" fillId="3" borderId="36" xfId="1" applyFont="1" applyFill="1" applyBorder="1"/>
    <xf numFmtId="43" fontId="4" fillId="3" borderId="20" xfId="2" applyFont="1" applyFill="1" applyBorder="1" applyAlignment="1">
      <alignment horizontal="left"/>
    </xf>
    <xf numFmtId="43" fontId="4" fillId="3" borderId="36" xfId="1" applyFont="1" applyFill="1" applyBorder="1" applyAlignment="1">
      <alignment horizontal="right"/>
    </xf>
    <xf numFmtId="0" fontId="7" fillId="0" borderId="20" xfId="0" applyFont="1" applyBorder="1" applyAlignment="1">
      <alignment horizontal="left" vertical="center"/>
    </xf>
    <xf numFmtId="43" fontId="4" fillId="3" borderId="36" xfId="1" applyFont="1" applyFill="1" applyBorder="1" applyAlignment="1">
      <alignment horizontal="right" vertical="center"/>
    </xf>
    <xf numFmtId="43" fontId="7" fillId="3" borderId="36" xfId="1" applyFont="1" applyFill="1" applyBorder="1" applyAlignment="1">
      <alignment horizontal="right"/>
    </xf>
    <xf numFmtId="43" fontId="4" fillId="3" borderId="36" xfId="1" applyFont="1" applyFill="1" applyBorder="1" applyAlignment="1">
      <alignment vertical="center"/>
    </xf>
    <xf numFmtId="0" fontId="7" fillId="0" borderId="31" xfId="0" applyFont="1" applyBorder="1" applyAlignment="1">
      <alignment horizontal="left"/>
    </xf>
    <xf numFmtId="43" fontId="4" fillId="3" borderId="20" xfId="1" applyFont="1" applyFill="1" applyBorder="1" applyAlignment="1">
      <alignment horizontal="right"/>
    </xf>
    <xf numFmtId="0" fontId="7" fillId="0" borderId="35" xfId="0" applyFont="1" applyBorder="1" applyAlignment="1">
      <alignment horizontal="left"/>
    </xf>
    <xf numFmtId="0" fontId="5" fillId="4" borderId="9" xfId="0" applyFont="1" applyFill="1" applyBorder="1" applyAlignment="1">
      <alignment horizontal="center"/>
    </xf>
    <xf numFmtId="43" fontId="5" fillId="4" borderId="3" xfId="1" applyFont="1" applyFill="1" applyBorder="1"/>
    <xf numFmtId="43" fontId="5" fillId="4" borderId="9" xfId="1" applyFont="1" applyFill="1" applyBorder="1"/>
    <xf numFmtId="0" fontId="4" fillId="0" borderId="27" xfId="0" applyFont="1" applyBorder="1" applyAlignment="1">
      <alignment horizontal="right"/>
    </xf>
    <xf numFmtId="4" fontId="7" fillId="0" borderId="35" xfId="0" applyNumberFormat="1" applyFont="1" applyBorder="1"/>
    <xf numFmtId="43" fontId="7" fillId="3" borderId="32" xfId="1" applyFont="1" applyFill="1" applyBorder="1"/>
    <xf numFmtId="43" fontId="4" fillId="0" borderId="32" xfId="1" applyFont="1" applyFill="1" applyBorder="1"/>
    <xf numFmtId="43" fontId="4" fillId="3" borderId="19" xfId="1" applyFont="1" applyFill="1" applyBorder="1" applyAlignment="1">
      <alignment horizontal="right"/>
    </xf>
    <xf numFmtId="43" fontId="7" fillId="3" borderId="33" xfId="1" applyFont="1" applyFill="1" applyBorder="1"/>
    <xf numFmtId="43" fontId="4" fillId="0" borderId="33" xfId="1" applyFont="1" applyFill="1" applyBorder="1"/>
    <xf numFmtId="43" fontId="4" fillId="3" borderId="21" xfId="1" applyFont="1" applyFill="1" applyBorder="1" applyAlignment="1">
      <alignment horizontal="right"/>
    </xf>
    <xf numFmtId="4" fontId="7" fillId="0" borderId="37" xfId="0" applyNumberFormat="1" applyFont="1" applyBorder="1"/>
    <xf numFmtId="43" fontId="7" fillId="3" borderId="38" xfId="1" applyFont="1" applyFill="1" applyBorder="1"/>
    <xf numFmtId="43" fontId="4" fillId="0" borderId="38" xfId="1" applyFont="1" applyFill="1" applyBorder="1"/>
    <xf numFmtId="43" fontId="4" fillId="0" borderId="24" xfId="1" applyFont="1" applyFill="1" applyBorder="1"/>
    <xf numFmtId="43" fontId="4" fillId="0" borderId="39" xfId="1" applyFont="1" applyFill="1" applyBorder="1"/>
    <xf numFmtId="43" fontId="4" fillId="3" borderId="39" xfId="1" applyFont="1" applyFill="1" applyBorder="1" applyAlignment="1">
      <alignment horizontal="right"/>
    </xf>
    <xf numFmtId="0" fontId="5" fillId="4" borderId="12" xfId="0" applyFont="1" applyFill="1" applyBorder="1" applyAlignment="1">
      <alignment horizontal="center"/>
    </xf>
    <xf numFmtId="43" fontId="5" fillId="4" borderId="8" xfId="1" applyFont="1" applyFill="1" applyBorder="1"/>
    <xf numFmtId="43" fontId="5" fillId="4" borderId="12" xfId="1" applyFont="1" applyFill="1" applyBorder="1"/>
    <xf numFmtId="0" fontId="7" fillId="0" borderId="20" xfId="0" applyFont="1" applyBorder="1" applyAlignment="1">
      <alignment horizontal="left" wrapText="1"/>
    </xf>
    <xf numFmtId="43" fontId="7" fillId="0" borderId="20" xfId="2" applyFont="1" applyFill="1" applyBorder="1" applyAlignment="1">
      <alignment horizontal="left"/>
    </xf>
    <xf numFmtId="43" fontId="4" fillId="0" borderId="16" xfId="1" applyFont="1" applyFill="1" applyBorder="1" applyAlignment="1">
      <alignment horizontal="right"/>
    </xf>
    <xf numFmtId="43" fontId="7" fillId="3" borderId="23" xfId="1" applyFont="1" applyFill="1" applyBorder="1"/>
    <xf numFmtId="43" fontId="5" fillId="5" borderId="13" xfId="1" applyFont="1" applyFill="1" applyBorder="1" applyAlignment="1"/>
    <xf numFmtId="43" fontId="5" fillId="5" borderId="11" xfId="1" applyFont="1" applyFill="1" applyBorder="1" applyAlignment="1"/>
    <xf numFmtId="0" fontId="4" fillId="0" borderId="28" xfId="0" applyFont="1" applyBorder="1"/>
    <xf numFmtId="43" fontId="4" fillId="0" borderId="25" xfId="1" applyFont="1" applyBorder="1"/>
    <xf numFmtId="0" fontId="4" fillId="0" borderId="33" xfId="0" applyFont="1" applyBorder="1"/>
    <xf numFmtId="43" fontId="4" fillId="0" borderId="20" xfId="1" applyFont="1" applyBorder="1"/>
    <xf numFmtId="0" fontId="4" fillId="0" borderId="23" xfId="0" applyFont="1" applyBorder="1" applyAlignment="1">
      <alignment horizontal="right"/>
    </xf>
    <xf numFmtId="0" fontId="4" fillId="0" borderId="40" xfId="0" applyFont="1" applyBorder="1"/>
    <xf numFmtId="43" fontId="4" fillId="0" borderId="22" xfId="1" applyFont="1" applyFill="1" applyBorder="1"/>
    <xf numFmtId="43" fontId="4" fillId="0" borderId="23" xfId="1" applyFont="1" applyFill="1" applyBorder="1"/>
    <xf numFmtId="43" fontId="5" fillId="5" borderId="13" xfId="1" applyFont="1" applyFill="1" applyBorder="1" applyAlignment="1">
      <alignment horizontal="center"/>
    </xf>
    <xf numFmtId="43" fontId="5" fillId="5" borderId="11" xfId="1" applyFont="1" applyFill="1" applyBorder="1" applyAlignment="1">
      <alignment horizontal="center"/>
    </xf>
    <xf numFmtId="0" fontId="5" fillId="4" borderId="14" xfId="0" applyFont="1" applyFill="1" applyBorder="1" applyAlignment="1">
      <alignment horizontal="center"/>
    </xf>
    <xf numFmtId="43" fontId="4" fillId="4" borderId="11" xfId="1" applyFont="1" applyFill="1" applyBorder="1"/>
    <xf numFmtId="43" fontId="4" fillId="4" borderId="13" xfId="1" applyFont="1" applyFill="1" applyBorder="1"/>
    <xf numFmtId="43" fontId="5" fillId="4" borderId="14" xfId="1" applyFont="1" applyFill="1" applyBorder="1"/>
    <xf numFmtId="0" fontId="4" fillId="3" borderId="28" xfId="0" applyFont="1" applyFill="1" applyBorder="1" applyAlignment="1">
      <alignment horizontal="right"/>
    </xf>
    <xf numFmtId="0" fontId="7" fillId="3" borderId="33" xfId="0" applyFont="1" applyFill="1" applyBorder="1" applyAlignment="1">
      <alignment wrapText="1"/>
    </xf>
    <xf numFmtId="43" fontId="7" fillId="0" borderId="20" xfId="1" applyFont="1" applyBorder="1" applyAlignment="1">
      <alignment horizontal="right"/>
    </xf>
    <xf numFmtId="43" fontId="4" fillId="3" borderId="18" xfId="1" applyFont="1" applyFill="1" applyBorder="1"/>
    <xf numFmtId="43" fontId="7" fillId="0" borderId="33" xfId="1" applyFont="1" applyBorder="1" applyAlignment="1">
      <alignment vertical="center"/>
    </xf>
    <xf numFmtId="43" fontId="7" fillId="0" borderId="23" xfId="1" applyFont="1" applyBorder="1" applyAlignment="1">
      <alignment horizontal="right"/>
    </xf>
    <xf numFmtId="0" fontId="7" fillId="3" borderId="33" xfId="0" applyFont="1" applyFill="1" applyBorder="1"/>
    <xf numFmtId="43" fontId="4" fillId="0" borderId="23" xfId="1" applyFont="1" applyBorder="1" applyAlignment="1">
      <alignment horizontal="right"/>
    </xf>
    <xf numFmtId="43" fontId="4" fillId="0" borderId="33" xfId="1" applyFont="1" applyBorder="1"/>
    <xf numFmtId="43" fontId="4" fillId="3" borderId="24" xfId="1" applyFont="1" applyFill="1" applyBorder="1"/>
    <xf numFmtId="43" fontId="4" fillId="4" borderId="14" xfId="1" applyFont="1" applyFill="1" applyBorder="1"/>
    <xf numFmtId="0" fontId="4" fillId="3" borderId="32" xfId="0" applyFont="1" applyFill="1" applyBorder="1" applyAlignment="1">
      <alignment horizontal="right"/>
    </xf>
    <xf numFmtId="0" fontId="7" fillId="0" borderId="32" xfId="0" applyFont="1" applyBorder="1"/>
    <xf numFmtId="43" fontId="7" fillId="0" borderId="16" xfId="1" applyFont="1" applyBorder="1" applyAlignment="1">
      <alignment horizontal="right"/>
    </xf>
    <xf numFmtId="0" fontId="4" fillId="3" borderId="33" xfId="0" applyFont="1" applyFill="1" applyBorder="1" applyAlignment="1">
      <alignment horizontal="right"/>
    </xf>
    <xf numFmtId="0" fontId="7" fillId="0" borderId="33" xfId="0" applyFont="1" applyBorder="1" applyAlignment="1">
      <alignment wrapText="1"/>
    </xf>
    <xf numFmtId="43" fontId="4" fillId="0" borderId="35" xfId="1" applyFont="1" applyBorder="1"/>
    <xf numFmtId="0" fontId="7" fillId="0" borderId="33" xfId="0" applyFont="1" applyBorder="1"/>
    <xf numFmtId="43" fontId="7" fillId="0" borderId="35" xfId="1" applyFont="1" applyBorder="1"/>
    <xf numFmtId="0" fontId="4" fillId="3" borderId="40" xfId="0" applyFont="1" applyFill="1" applyBorder="1" applyAlignment="1">
      <alignment horizontal="right"/>
    </xf>
    <xf numFmtId="0" fontId="4" fillId="3" borderId="17" xfId="0" applyFont="1" applyFill="1" applyBorder="1" applyAlignment="1">
      <alignment horizontal="right"/>
    </xf>
    <xf numFmtId="43" fontId="8" fillId="0" borderId="20" xfId="1" applyFont="1" applyBorder="1" applyAlignment="1">
      <alignment horizontal="right"/>
    </xf>
    <xf numFmtId="43" fontId="7" fillId="0" borderId="37" xfId="1" applyFont="1" applyBorder="1"/>
    <xf numFmtId="43" fontId="4" fillId="0" borderId="35" xfId="1" applyFont="1" applyFill="1" applyBorder="1"/>
    <xf numFmtId="0" fontId="7" fillId="0" borderId="17" xfId="0" applyFont="1" applyBorder="1"/>
    <xf numFmtId="0" fontId="7" fillId="0" borderId="38" xfId="0" applyFont="1" applyBorder="1"/>
    <xf numFmtId="43" fontId="7" fillId="0" borderId="24" xfId="1" applyFont="1" applyBorder="1" applyAlignment="1">
      <alignment horizontal="right"/>
    </xf>
    <xf numFmtId="0" fontId="5" fillId="4" borderId="6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left"/>
    </xf>
    <xf numFmtId="0" fontId="4" fillId="3" borderId="16" xfId="0" applyFont="1" applyFill="1" applyBorder="1" applyAlignment="1">
      <alignment horizontal="right" vertical="center"/>
    </xf>
    <xf numFmtId="0" fontId="8" fillId="0" borderId="29" xfId="0" applyFont="1" applyBorder="1" applyAlignment="1">
      <alignment vertical="center" wrapText="1"/>
    </xf>
    <xf numFmtId="43" fontId="8" fillId="0" borderId="16" xfId="1" applyFont="1" applyBorder="1" applyAlignment="1">
      <alignment horizontal="right" vertical="center"/>
    </xf>
    <xf numFmtId="43" fontId="4" fillId="3" borderId="19" xfId="1" applyFont="1" applyFill="1" applyBorder="1"/>
    <xf numFmtId="43" fontId="7" fillId="0" borderId="19" xfId="1" applyFont="1" applyBorder="1" applyAlignment="1">
      <alignment horizontal="right" vertical="center"/>
    </xf>
    <xf numFmtId="43" fontId="7" fillId="3" borderId="21" xfId="1" applyFont="1" applyFill="1" applyBorder="1" applyAlignment="1">
      <alignment horizontal="right" vertical="center" wrapText="1"/>
    </xf>
    <xf numFmtId="0" fontId="4" fillId="3" borderId="20" xfId="0" applyFont="1" applyFill="1" applyBorder="1" applyAlignment="1">
      <alignment horizontal="right" vertical="center"/>
    </xf>
    <xf numFmtId="0" fontId="8" fillId="0" borderId="35" xfId="0" applyFont="1" applyBorder="1" applyAlignment="1">
      <alignment vertical="center" wrapText="1"/>
    </xf>
    <xf numFmtId="43" fontId="8" fillId="0" borderId="20" xfId="1" applyFont="1" applyBorder="1" applyAlignment="1">
      <alignment horizontal="right" vertical="center"/>
    </xf>
    <xf numFmtId="43" fontId="7" fillId="0" borderId="21" xfId="1" applyFont="1" applyBorder="1" applyAlignment="1">
      <alignment horizontal="right" vertical="center"/>
    </xf>
    <xf numFmtId="43" fontId="7" fillId="3" borderId="21" xfId="1" applyFont="1" applyFill="1" applyBorder="1" applyAlignment="1">
      <alignment horizontal="right" vertical="center"/>
    </xf>
    <xf numFmtId="0" fontId="4" fillId="3" borderId="20" xfId="0" applyFont="1" applyFill="1" applyBorder="1" applyAlignment="1">
      <alignment horizontal="right"/>
    </xf>
    <xf numFmtId="43" fontId="7" fillId="0" borderId="20" xfId="1" applyFont="1" applyBorder="1" applyAlignment="1">
      <alignment horizontal="right" vertical="center"/>
    </xf>
    <xf numFmtId="0" fontId="7" fillId="3" borderId="35" xfId="0" applyFont="1" applyFill="1" applyBorder="1"/>
    <xf numFmtId="43" fontId="8" fillId="3" borderId="20" xfId="1" applyFont="1" applyFill="1" applyBorder="1" applyAlignment="1">
      <alignment horizontal="right" vertical="center"/>
    </xf>
    <xf numFmtId="0" fontId="7" fillId="0" borderId="29" xfId="0" applyFont="1" applyBorder="1" applyAlignment="1">
      <alignment vertical="center" wrapText="1"/>
    </xf>
    <xf numFmtId="43" fontId="7" fillId="0" borderId="20" xfId="1" applyFont="1" applyFill="1" applyBorder="1" applyAlignment="1">
      <alignment horizontal="right" vertical="center" wrapText="1"/>
    </xf>
    <xf numFmtId="0" fontId="7" fillId="0" borderId="35" xfId="0" applyFont="1" applyBorder="1" applyAlignment="1">
      <alignment horizontal="left" vertical="top" wrapText="1"/>
    </xf>
    <xf numFmtId="0" fontId="7" fillId="0" borderId="35" xfId="0" applyFont="1" applyBorder="1"/>
    <xf numFmtId="0" fontId="7" fillId="0" borderId="35" xfId="0" applyFont="1" applyBorder="1" applyAlignment="1">
      <alignment wrapText="1"/>
    </xf>
    <xf numFmtId="0" fontId="7" fillId="0" borderId="35" xfId="0" applyFont="1" applyBorder="1" applyAlignment="1">
      <alignment horizontal="left" vertical="top"/>
    </xf>
    <xf numFmtId="43" fontId="4" fillId="0" borderId="20" xfId="1" applyFont="1" applyBorder="1" applyAlignment="1">
      <alignment horizontal="right" vertical="top"/>
    </xf>
    <xf numFmtId="0" fontId="7" fillId="0" borderId="0" xfId="0" applyFont="1" applyAlignment="1">
      <alignment horizontal="left"/>
    </xf>
    <xf numFmtId="0" fontId="7" fillId="0" borderId="37" xfId="0" applyFont="1" applyBorder="1" applyAlignment="1">
      <alignment horizontal="left" vertical="center"/>
    </xf>
    <xf numFmtId="43" fontId="4" fillId="0" borderId="23" xfId="1" applyFont="1" applyBorder="1" applyAlignment="1">
      <alignment horizontal="right" vertical="center"/>
    </xf>
    <xf numFmtId="0" fontId="7" fillId="0" borderId="41" xfId="0" applyFont="1" applyBorder="1" applyAlignment="1">
      <alignment horizontal="left" vertical="center"/>
    </xf>
    <xf numFmtId="43" fontId="4" fillId="0" borderId="24" xfId="1" applyFont="1" applyBorder="1" applyAlignment="1">
      <alignment horizontal="right" vertical="center"/>
    </xf>
    <xf numFmtId="0" fontId="4" fillId="3" borderId="16" xfId="0" applyFont="1" applyFill="1" applyBorder="1" applyAlignment="1">
      <alignment horizontal="right"/>
    </xf>
    <xf numFmtId="43" fontId="8" fillId="0" borderId="19" xfId="1" applyFont="1" applyBorder="1" applyAlignment="1">
      <alignment vertical="center" wrapText="1"/>
    </xf>
    <xf numFmtId="0" fontId="4" fillId="3" borderId="25" xfId="0" applyFont="1" applyFill="1" applyBorder="1" applyAlignment="1">
      <alignment horizontal="right"/>
    </xf>
    <xf numFmtId="43" fontId="8" fillId="0" borderId="18" xfId="1" applyFont="1" applyBorder="1" applyAlignment="1">
      <alignment vertical="center" wrapText="1"/>
    </xf>
    <xf numFmtId="43" fontId="4" fillId="0" borderId="18" xfId="1" applyFont="1" applyBorder="1" applyAlignment="1">
      <alignment vertical="center" wrapText="1"/>
    </xf>
    <xf numFmtId="43" fontId="4" fillId="3" borderId="21" xfId="1" applyFont="1" applyFill="1" applyBorder="1" applyAlignment="1">
      <alignment horizontal="right" vertical="center" wrapText="1"/>
    </xf>
    <xf numFmtId="0" fontId="4" fillId="0" borderId="16" xfId="0" applyFont="1" applyBorder="1" applyAlignment="1">
      <alignment vertical="center"/>
    </xf>
    <xf numFmtId="43" fontId="7" fillId="0" borderId="16" xfId="1" applyFont="1" applyBorder="1"/>
    <xf numFmtId="43" fontId="7" fillId="0" borderId="21" xfId="1" applyFont="1" applyBorder="1"/>
    <xf numFmtId="0" fontId="4" fillId="0" borderId="20" xfId="0" applyFont="1" applyBorder="1" applyAlignment="1">
      <alignment vertical="center"/>
    </xf>
    <xf numFmtId="43" fontId="7" fillId="0" borderId="21" xfId="1" applyFont="1" applyFill="1" applyBorder="1"/>
    <xf numFmtId="0" fontId="4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 wrapText="1"/>
    </xf>
    <xf numFmtId="0" fontId="7" fillId="0" borderId="20" xfId="0" applyFont="1" applyBorder="1" applyAlignment="1">
      <alignment vertical="top" wrapText="1"/>
    </xf>
    <xf numFmtId="0" fontId="7" fillId="0" borderId="20" xfId="0" applyFont="1" applyBorder="1"/>
    <xf numFmtId="0" fontId="4" fillId="0" borderId="20" xfId="0" applyFont="1" applyBorder="1"/>
    <xf numFmtId="0" fontId="7" fillId="0" borderId="20" xfId="0" applyFont="1" applyBorder="1" applyAlignment="1">
      <alignment horizontal="left" vertical="top" wrapText="1"/>
    </xf>
    <xf numFmtId="43" fontId="7" fillId="0" borderId="21" xfId="1" applyFont="1" applyFill="1" applyBorder="1" applyAlignment="1">
      <alignment vertical="center"/>
    </xf>
    <xf numFmtId="0" fontId="7" fillId="0" borderId="24" xfId="0" applyFont="1" applyBorder="1" applyAlignment="1">
      <alignment horizontal="left" vertical="top" wrapText="1"/>
    </xf>
    <xf numFmtId="43" fontId="7" fillId="0" borderId="22" xfId="1" applyFont="1" applyFill="1" applyBorder="1" applyAlignment="1">
      <alignment vertical="center"/>
    </xf>
    <xf numFmtId="0" fontId="7" fillId="3" borderId="16" xfId="0" applyFont="1" applyFill="1" applyBorder="1"/>
    <xf numFmtId="43" fontId="4" fillId="3" borderId="32" xfId="1" applyFont="1" applyFill="1" applyBorder="1"/>
    <xf numFmtId="43" fontId="4" fillId="3" borderId="18" xfId="1" applyFont="1" applyFill="1" applyBorder="1" applyAlignment="1">
      <alignment horizontal="right" vertical="top" wrapText="1"/>
    </xf>
    <xf numFmtId="0" fontId="7" fillId="3" borderId="20" xfId="0" applyFont="1" applyFill="1" applyBorder="1" applyAlignment="1">
      <alignment wrapText="1"/>
    </xf>
    <xf numFmtId="43" fontId="4" fillId="3" borderId="28" xfId="1" applyFont="1" applyFill="1" applyBorder="1"/>
    <xf numFmtId="43" fontId="7" fillId="0" borderId="25" xfId="1" applyFont="1" applyBorder="1"/>
    <xf numFmtId="0" fontId="7" fillId="3" borderId="20" xfId="0" applyFont="1" applyFill="1" applyBorder="1"/>
    <xf numFmtId="43" fontId="7" fillId="0" borderId="20" xfId="1" applyFont="1" applyBorder="1" applyAlignment="1">
      <alignment horizontal="right" wrapText="1"/>
    </xf>
    <xf numFmtId="0" fontId="7" fillId="3" borderId="24" xfId="0" applyFont="1" applyFill="1" applyBorder="1" applyAlignment="1">
      <alignment wrapText="1"/>
    </xf>
    <xf numFmtId="43" fontId="7" fillId="0" borderId="24" xfId="1" applyFont="1" applyBorder="1" applyAlignment="1">
      <alignment horizontal="right" wrapText="1"/>
    </xf>
    <xf numFmtId="43" fontId="7" fillId="0" borderId="15" xfId="1" applyFont="1" applyBorder="1"/>
    <xf numFmtId="43" fontId="4" fillId="4" borderId="10" xfId="1" applyFont="1" applyFill="1" applyBorder="1"/>
    <xf numFmtId="43" fontId="4" fillId="3" borderId="29" xfId="1" applyFont="1" applyFill="1" applyBorder="1"/>
    <xf numFmtId="43" fontId="7" fillId="0" borderId="19" xfId="1" applyFont="1" applyBorder="1"/>
    <xf numFmtId="43" fontId="7" fillId="0" borderId="18" xfId="1" applyFont="1" applyBorder="1" applyAlignment="1">
      <alignment horizontal="right"/>
    </xf>
    <xf numFmtId="43" fontId="4" fillId="3" borderId="35" xfId="1" applyFont="1" applyFill="1" applyBorder="1"/>
    <xf numFmtId="43" fontId="7" fillId="3" borderId="21" xfId="1" applyFont="1" applyFill="1" applyBorder="1" applyAlignment="1">
      <alignment horizontal="right"/>
    </xf>
    <xf numFmtId="43" fontId="7" fillId="0" borderId="22" xfId="1" applyFont="1" applyBorder="1"/>
    <xf numFmtId="0" fontId="7" fillId="3" borderId="24" xfId="0" applyFont="1" applyFill="1" applyBorder="1"/>
    <xf numFmtId="43" fontId="4" fillId="3" borderId="39" xfId="1" applyFont="1" applyFill="1" applyBorder="1"/>
    <xf numFmtId="43" fontId="7" fillId="0" borderId="39" xfId="1" applyFont="1" applyBorder="1"/>
    <xf numFmtId="0" fontId="4" fillId="3" borderId="26" xfId="0" applyFont="1" applyFill="1" applyBorder="1" applyAlignment="1">
      <alignment horizontal="right"/>
    </xf>
    <xf numFmtId="0" fontId="7" fillId="3" borderId="28" xfId="0" applyFont="1" applyFill="1" applyBorder="1" applyAlignment="1">
      <alignment wrapText="1"/>
    </xf>
    <xf numFmtId="43" fontId="7" fillId="0" borderId="25" xfId="1" applyFont="1" applyBorder="1" applyAlignment="1">
      <alignment horizontal="right"/>
    </xf>
    <xf numFmtId="43" fontId="4" fillId="3" borderId="34" xfId="1" applyFont="1" applyFill="1" applyBorder="1"/>
    <xf numFmtId="43" fontId="7" fillId="3" borderId="42" xfId="1" applyFont="1" applyFill="1" applyBorder="1" applyAlignment="1">
      <alignment horizontal="right"/>
    </xf>
    <xf numFmtId="0" fontId="4" fillId="3" borderId="27" xfId="0" applyFont="1" applyFill="1" applyBorder="1" applyAlignment="1">
      <alignment horizontal="right"/>
    </xf>
    <xf numFmtId="43" fontId="4" fillId="3" borderId="17" xfId="1" applyFont="1" applyFill="1" applyBorder="1"/>
    <xf numFmtId="0" fontId="4" fillId="3" borderId="43" xfId="0" applyFont="1" applyFill="1" applyBorder="1" applyAlignment="1">
      <alignment horizontal="right"/>
    </xf>
    <xf numFmtId="0" fontId="7" fillId="3" borderId="40" xfId="0" applyFont="1" applyFill="1" applyBorder="1"/>
    <xf numFmtId="0" fontId="5" fillId="4" borderId="13" xfId="0" applyFont="1" applyFill="1" applyBorder="1" applyAlignment="1">
      <alignment horizontal="left"/>
    </xf>
    <xf numFmtId="43" fontId="4" fillId="4" borderId="3" xfId="1" applyFont="1" applyFill="1" applyBorder="1"/>
    <xf numFmtId="43" fontId="4" fillId="4" borderId="2" xfId="1" applyFont="1" applyFill="1" applyBorder="1"/>
    <xf numFmtId="43" fontId="4" fillId="4" borderId="1" xfId="1" applyFont="1" applyFill="1" applyBorder="1"/>
    <xf numFmtId="0" fontId="7" fillId="3" borderId="28" xfId="0" applyFont="1" applyFill="1" applyBorder="1"/>
    <xf numFmtId="43" fontId="4" fillId="3" borderId="44" xfId="1" applyFont="1" applyFill="1" applyBorder="1"/>
    <xf numFmtId="43" fontId="4" fillId="3" borderId="31" xfId="1" applyFont="1" applyFill="1" applyBorder="1"/>
    <xf numFmtId="43" fontId="7" fillId="3" borderId="19" xfId="1" applyFont="1" applyFill="1" applyBorder="1"/>
    <xf numFmtId="43" fontId="7" fillId="3" borderId="21" xfId="1" applyFont="1" applyFill="1" applyBorder="1"/>
    <xf numFmtId="0" fontId="7" fillId="3" borderId="38" xfId="0" applyFont="1" applyFill="1" applyBorder="1"/>
    <xf numFmtId="43" fontId="4" fillId="3" borderId="30" xfId="1" applyFont="1" applyFill="1" applyBorder="1"/>
    <xf numFmtId="43" fontId="4" fillId="3" borderId="41" xfId="1" applyFont="1" applyFill="1" applyBorder="1"/>
    <xf numFmtId="43" fontId="7" fillId="3" borderId="39" xfId="1" applyFont="1" applyFill="1" applyBorder="1"/>
    <xf numFmtId="43" fontId="4" fillId="4" borderId="8" xfId="1" applyFont="1" applyFill="1" applyBorder="1"/>
    <xf numFmtId="43" fontId="4" fillId="4" borderId="7" xfId="1" applyFont="1" applyFill="1" applyBorder="1"/>
    <xf numFmtId="43" fontId="4" fillId="4" borderId="6" xfId="1" applyFont="1" applyFill="1" applyBorder="1"/>
    <xf numFmtId="0" fontId="7" fillId="3" borderId="17" xfId="0" applyFont="1" applyFill="1" applyBorder="1" applyAlignment="1">
      <alignment horizontal="left" vertical="center"/>
    </xf>
    <xf numFmtId="43" fontId="4" fillId="3" borderId="16" xfId="1" applyFont="1" applyFill="1" applyBorder="1" applyAlignment="1">
      <alignment horizontal="right"/>
    </xf>
    <xf numFmtId="43" fontId="4" fillId="3" borderId="25" xfId="1" applyFont="1" applyFill="1" applyBorder="1" applyAlignment="1">
      <alignment horizontal="right"/>
    </xf>
    <xf numFmtId="0" fontId="7" fillId="3" borderId="17" xfId="0" applyFont="1" applyFill="1" applyBorder="1"/>
    <xf numFmtId="43" fontId="7" fillId="0" borderId="25" xfId="1" applyFont="1" applyFill="1" applyBorder="1" applyAlignment="1">
      <alignment horizontal="right" vertical="center" wrapText="1"/>
    </xf>
    <xf numFmtId="43" fontId="4" fillId="3" borderId="24" xfId="1" applyFont="1" applyFill="1" applyBorder="1" applyAlignment="1">
      <alignment horizontal="right"/>
    </xf>
    <xf numFmtId="43" fontId="5" fillId="5" borderId="13" xfId="1" applyFont="1" applyFill="1" applyBorder="1"/>
    <xf numFmtId="43" fontId="4" fillId="5" borderId="11" xfId="1" applyFont="1" applyFill="1" applyBorder="1"/>
    <xf numFmtId="43" fontId="4" fillId="5" borderId="10" xfId="1" applyFont="1" applyFill="1" applyBorder="1"/>
    <xf numFmtId="43" fontId="4" fillId="5" borderId="14" xfId="1" applyFont="1" applyFill="1" applyBorder="1"/>
    <xf numFmtId="43" fontId="5" fillId="5" borderId="11" xfId="1" applyFont="1" applyFill="1" applyBorder="1"/>
    <xf numFmtId="0" fontId="4" fillId="5" borderId="32" xfId="0" applyFont="1" applyFill="1" applyBorder="1" applyAlignment="1">
      <alignment horizontal="right"/>
    </xf>
    <xf numFmtId="0" fontId="4" fillId="5" borderId="28" xfId="0" applyFont="1" applyFill="1" applyBorder="1"/>
    <xf numFmtId="43" fontId="4" fillId="5" borderId="16" xfId="1" applyFont="1" applyFill="1" applyBorder="1"/>
    <xf numFmtId="43" fontId="4" fillId="5" borderId="18" xfId="1" applyFont="1" applyFill="1" applyBorder="1" applyAlignment="1">
      <alignment horizontal="right"/>
    </xf>
    <xf numFmtId="43" fontId="4" fillId="5" borderId="32" xfId="1" applyFont="1" applyFill="1" applyBorder="1"/>
    <xf numFmtId="43" fontId="4" fillId="5" borderId="28" xfId="1" applyFont="1" applyFill="1" applyBorder="1"/>
    <xf numFmtId="43" fontId="4" fillId="5" borderId="25" xfId="1" applyFont="1" applyFill="1" applyBorder="1"/>
    <xf numFmtId="43" fontId="4" fillId="5" borderId="19" xfId="1" applyFont="1" applyFill="1" applyBorder="1"/>
    <xf numFmtId="0" fontId="4" fillId="5" borderId="33" xfId="0" applyFont="1" applyFill="1" applyBorder="1" applyAlignment="1">
      <alignment horizontal="right"/>
    </xf>
    <xf numFmtId="0" fontId="4" fillId="5" borderId="33" xfId="0" applyFont="1" applyFill="1" applyBorder="1"/>
    <xf numFmtId="43" fontId="4" fillId="5" borderId="20" xfId="1" applyFont="1" applyFill="1" applyBorder="1"/>
    <xf numFmtId="43" fontId="4" fillId="5" borderId="21" xfId="1" applyFont="1" applyFill="1" applyBorder="1"/>
    <xf numFmtId="43" fontId="4" fillId="5" borderId="33" xfId="1" applyFont="1" applyFill="1" applyBorder="1"/>
    <xf numFmtId="0" fontId="4" fillId="5" borderId="33" xfId="0" applyFont="1" applyFill="1" applyBorder="1" applyAlignment="1">
      <alignment wrapText="1"/>
    </xf>
    <xf numFmtId="0" fontId="4" fillId="5" borderId="38" xfId="0" applyFont="1" applyFill="1" applyBorder="1"/>
    <xf numFmtId="43" fontId="4" fillId="5" borderId="12" xfId="1" applyFont="1" applyFill="1" applyBorder="1"/>
    <xf numFmtId="43" fontId="4" fillId="5" borderId="8" xfId="1" applyFont="1" applyFill="1" applyBorder="1"/>
    <xf numFmtId="43" fontId="4" fillId="5" borderId="6" xfId="1" applyFont="1" applyFill="1" applyBorder="1"/>
    <xf numFmtId="43" fontId="5" fillId="4" borderId="10" xfId="1" applyFont="1" applyFill="1" applyBorder="1"/>
    <xf numFmtId="0" fontId="5" fillId="5" borderId="14" xfId="0" applyFont="1" applyFill="1" applyBorder="1"/>
    <xf numFmtId="43" fontId="5" fillId="5" borderId="10" xfId="1" applyFont="1" applyFill="1" applyBorder="1" applyAlignment="1">
      <alignment horizontal="right"/>
    </xf>
    <xf numFmtId="43" fontId="5" fillId="5" borderId="14" xfId="1" applyFont="1" applyFill="1" applyBorder="1" applyAlignment="1">
      <alignment horizontal="right"/>
    </xf>
    <xf numFmtId="43" fontId="4" fillId="0" borderId="15" xfId="1" applyFont="1" applyFill="1" applyBorder="1"/>
    <xf numFmtId="43" fontId="4" fillId="0" borderId="0" xfId="1" applyFont="1" applyFill="1" applyBorder="1"/>
    <xf numFmtId="43" fontId="4" fillId="0" borderId="4" xfId="1" applyFont="1" applyFill="1" applyBorder="1"/>
    <xf numFmtId="43" fontId="4" fillId="0" borderId="5" xfId="1" applyFont="1" applyBorder="1"/>
    <xf numFmtId="43" fontId="5" fillId="5" borderId="10" xfId="1" applyFont="1" applyFill="1" applyBorder="1"/>
    <xf numFmtId="43" fontId="5" fillId="5" borderId="14" xfId="1" applyFont="1" applyFill="1" applyBorder="1"/>
    <xf numFmtId="0" fontId="7" fillId="0" borderId="27" xfId="0" applyFont="1" applyBorder="1" applyAlignment="1">
      <alignment horizontal="left"/>
    </xf>
    <xf numFmtId="43" fontId="4" fillId="0" borderId="21" xfId="1" applyFont="1" applyBorder="1"/>
    <xf numFmtId="43" fontId="7" fillId="0" borderId="27" xfId="0" applyNumberFormat="1" applyFont="1" applyBorder="1" applyAlignment="1">
      <alignment horizontal="left"/>
    </xf>
    <xf numFmtId="0" fontId="7" fillId="0" borderId="27" xfId="0" applyFont="1" applyBorder="1" applyAlignment="1">
      <alignment horizontal="left" wrapText="1"/>
    </xf>
    <xf numFmtId="43" fontId="4" fillId="3" borderId="35" xfId="1" applyFont="1" applyFill="1" applyBorder="1" applyAlignment="1">
      <alignment horizontal="right"/>
    </xf>
    <xf numFmtId="43" fontId="4" fillId="3" borderId="33" xfId="1" applyFont="1" applyFill="1" applyBorder="1" applyAlignment="1">
      <alignment horizontal="right"/>
    </xf>
    <xf numFmtId="43" fontId="7" fillId="0" borderId="27" xfId="0" applyNumberFormat="1" applyFont="1" applyBorder="1"/>
    <xf numFmtId="0" fontId="7" fillId="0" borderId="27" xfId="0" applyFont="1" applyBorder="1" applyAlignment="1">
      <alignment wrapText="1"/>
    </xf>
    <xf numFmtId="0" fontId="7" fillId="0" borderId="27" xfId="0" applyFont="1" applyBorder="1" applyAlignment="1">
      <alignment vertical="center" wrapText="1"/>
    </xf>
    <xf numFmtId="0" fontId="7" fillId="0" borderId="27" xfId="0" applyFont="1" applyBorder="1" applyAlignment="1" applyProtection="1">
      <alignment horizontal="left" vertical="top" wrapText="1" readingOrder="1"/>
      <protection locked="0"/>
    </xf>
    <xf numFmtId="0" fontId="7" fillId="0" borderId="27" xfId="0" applyFont="1" applyBorder="1" applyAlignment="1">
      <alignment horizontal="left" vertical="center" wrapText="1"/>
    </xf>
    <xf numFmtId="43" fontId="4" fillId="0" borderId="23" xfId="1" applyFont="1" applyBorder="1"/>
    <xf numFmtId="43" fontId="4" fillId="6" borderId="35" xfId="1" applyFont="1" applyFill="1" applyBorder="1" applyAlignment="1">
      <alignment horizontal="right"/>
    </xf>
    <xf numFmtId="43" fontId="4" fillId="6" borderId="33" xfId="1" applyFont="1" applyFill="1" applyBorder="1" applyAlignment="1">
      <alignment horizontal="right"/>
    </xf>
    <xf numFmtId="43" fontId="4" fillId="5" borderId="13" xfId="1" applyFont="1" applyFill="1" applyBorder="1"/>
    <xf numFmtId="43" fontId="4" fillId="3" borderId="18" xfId="1" applyFont="1" applyFill="1" applyBorder="1" applyAlignment="1">
      <alignment horizontal="right"/>
    </xf>
    <xf numFmtId="43" fontId="4" fillId="0" borderId="18" xfId="1" applyFont="1" applyFill="1" applyBorder="1" applyAlignment="1">
      <alignment horizontal="center"/>
    </xf>
    <xf numFmtId="43" fontId="4" fillId="0" borderId="21" xfId="1" applyFont="1" applyFill="1" applyBorder="1" applyAlignment="1">
      <alignment horizontal="center"/>
    </xf>
    <xf numFmtId="43" fontId="4" fillId="3" borderId="22" xfId="1" applyFont="1" applyFill="1" applyBorder="1" applyAlignment="1">
      <alignment horizontal="right"/>
    </xf>
    <xf numFmtId="43" fontId="4" fillId="0" borderId="37" xfId="1" applyFont="1" applyFill="1" applyBorder="1"/>
    <xf numFmtId="43" fontId="4" fillId="0" borderId="22" xfId="1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5" borderId="1" xfId="0" applyFont="1" applyFill="1" applyBorder="1"/>
    <xf numFmtId="43" fontId="5" fillId="5" borderId="9" xfId="1" applyFont="1" applyFill="1" applyBorder="1"/>
    <xf numFmtId="43" fontId="4" fillId="5" borderId="3" xfId="1" applyFont="1" applyFill="1" applyBorder="1" applyAlignment="1">
      <alignment horizontal="right"/>
    </xf>
    <xf numFmtId="43" fontId="4" fillId="5" borderId="2" xfId="1" applyFont="1" applyFill="1" applyBorder="1" applyAlignment="1">
      <alignment horizontal="right"/>
    </xf>
    <xf numFmtId="43" fontId="4" fillId="5" borderId="9" xfId="1" applyFont="1" applyFill="1" applyBorder="1" applyAlignment="1">
      <alignment horizontal="right"/>
    </xf>
    <xf numFmtId="43" fontId="5" fillId="5" borderId="3" xfId="1" applyFont="1" applyFill="1" applyBorder="1"/>
    <xf numFmtId="0" fontId="4" fillId="0" borderId="32" xfId="0" applyFont="1" applyBorder="1" applyAlignment="1">
      <alignment horizontal="right"/>
    </xf>
    <xf numFmtId="0" fontId="7" fillId="0" borderId="44" xfId="0" applyFont="1" applyBorder="1" applyAlignment="1">
      <alignment horizontal="left"/>
    </xf>
    <xf numFmtId="43" fontId="7" fillId="0" borderId="16" xfId="1" applyFont="1" applyFill="1" applyBorder="1" applyAlignment="1">
      <alignment horizontal="right"/>
    </xf>
    <xf numFmtId="43" fontId="4" fillId="6" borderId="19" xfId="1" applyFont="1" applyFill="1" applyBorder="1" applyAlignment="1">
      <alignment horizontal="right"/>
    </xf>
    <xf numFmtId="43" fontId="4" fillId="6" borderId="31" xfId="1" applyFont="1" applyFill="1" applyBorder="1" applyAlignment="1">
      <alignment horizontal="right"/>
    </xf>
    <xf numFmtId="43" fontId="4" fillId="6" borderId="16" xfId="1" applyFont="1" applyFill="1" applyBorder="1" applyAlignment="1">
      <alignment horizontal="right"/>
    </xf>
    <xf numFmtId="43" fontId="4" fillId="0" borderId="20" xfId="1" applyFont="1" applyFill="1" applyBorder="1" applyAlignment="1">
      <alignment horizontal="right"/>
    </xf>
    <xf numFmtId="43" fontId="4" fillId="6" borderId="18" xfId="1" applyFont="1" applyFill="1" applyBorder="1" applyAlignment="1">
      <alignment horizontal="right"/>
    </xf>
    <xf numFmtId="43" fontId="4" fillId="6" borderId="29" xfId="1" applyFont="1" applyFill="1" applyBorder="1" applyAlignment="1">
      <alignment horizontal="right"/>
    </xf>
    <xf numFmtId="43" fontId="4" fillId="6" borderId="25" xfId="1" applyFont="1" applyFill="1" applyBorder="1" applyAlignment="1">
      <alignment horizontal="right"/>
    </xf>
    <xf numFmtId="43" fontId="7" fillId="0" borderId="20" xfId="1" applyFont="1" applyFill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7" fillId="0" borderId="30" xfId="0" applyFont="1" applyBorder="1"/>
    <xf numFmtId="43" fontId="7" fillId="0" borderId="24" xfId="1" applyFont="1" applyFill="1" applyBorder="1" applyAlignment="1">
      <alignment horizontal="right"/>
    </xf>
    <xf numFmtId="43" fontId="4" fillId="6" borderId="8" xfId="1" applyFont="1" applyFill="1" applyBorder="1" applyAlignment="1">
      <alignment horizontal="right"/>
    </xf>
    <xf numFmtId="43" fontId="4" fillId="6" borderId="7" xfId="1" applyFont="1" applyFill="1" applyBorder="1" applyAlignment="1">
      <alignment horizontal="right"/>
    </xf>
    <xf numFmtId="43" fontId="4" fillId="6" borderId="12" xfId="1" applyFont="1" applyFill="1" applyBorder="1" applyAlignment="1">
      <alignment horizontal="right"/>
    </xf>
    <xf numFmtId="43" fontId="7" fillId="0" borderId="12" xfId="1" applyFont="1" applyBorder="1"/>
    <xf numFmtId="0" fontId="4" fillId="3" borderId="15" xfId="0" applyFont="1" applyFill="1" applyBorder="1" applyAlignment="1">
      <alignment horizontal="right"/>
    </xf>
    <xf numFmtId="0" fontId="4" fillId="3" borderId="4" xfId="0" applyFont="1" applyFill="1" applyBorder="1"/>
    <xf numFmtId="43" fontId="4" fillId="3" borderId="15" xfId="1" applyFont="1" applyFill="1" applyBorder="1"/>
    <xf numFmtId="43" fontId="4" fillId="3" borderId="5" xfId="1" applyFont="1" applyFill="1" applyBorder="1"/>
    <xf numFmtId="43" fontId="4" fillId="3" borderId="0" xfId="1" applyFont="1" applyFill="1" applyBorder="1" applyAlignment="1">
      <alignment horizontal="center"/>
    </xf>
    <xf numFmtId="43" fontId="4" fillId="3" borderId="15" xfId="1" applyFont="1" applyFill="1" applyBorder="1" applyAlignment="1">
      <alignment horizontal="center"/>
    </xf>
    <xf numFmtId="0" fontId="7" fillId="0" borderId="45" xfId="0" applyFont="1" applyBorder="1" applyAlignment="1">
      <alignment wrapText="1"/>
    </xf>
    <xf numFmtId="43" fontId="7" fillId="3" borderId="25" xfId="1" applyFont="1" applyFill="1" applyBorder="1" applyAlignment="1"/>
    <xf numFmtId="43" fontId="4" fillId="0" borderId="16" xfId="1" applyFont="1" applyBorder="1"/>
    <xf numFmtId="0" fontId="7" fillId="0" borderId="46" xfId="0" applyFont="1" applyBorder="1" applyAlignment="1">
      <alignment wrapText="1"/>
    </xf>
    <xf numFmtId="43" fontId="7" fillId="3" borderId="20" xfId="1" applyFont="1" applyFill="1" applyBorder="1" applyAlignment="1"/>
    <xf numFmtId="43" fontId="4" fillId="3" borderId="20" xfId="1" applyFont="1" applyFill="1" applyBorder="1" applyAlignment="1"/>
    <xf numFmtId="0" fontId="7" fillId="7" borderId="46" xfId="0" applyFont="1" applyFill="1" applyBorder="1"/>
    <xf numFmtId="0" fontId="7" fillId="7" borderId="46" xfId="0" applyFont="1" applyFill="1" applyBorder="1" applyAlignment="1">
      <alignment wrapText="1"/>
    </xf>
    <xf numFmtId="0" fontId="7" fillId="8" borderId="46" xfId="0" applyFont="1" applyFill="1" applyBorder="1" applyAlignment="1">
      <alignment wrapText="1"/>
    </xf>
    <xf numFmtId="0" fontId="7" fillId="9" borderId="46" xfId="0" applyFont="1" applyFill="1" applyBorder="1"/>
    <xf numFmtId="0" fontId="7" fillId="9" borderId="33" xfId="0" applyFont="1" applyFill="1" applyBorder="1"/>
    <xf numFmtId="43" fontId="4" fillId="3" borderId="37" xfId="1" applyFont="1" applyFill="1" applyBorder="1"/>
    <xf numFmtId="0" fontId="7" fillId="3" borderId="43" xfId="0" applyFont="1" applyFill="1" applyBorder="1"/>
    <xf numFmtId="43" fontId="7" fillId="3" borderId="23" xfId="1" applyFont="1" applyFill="1" applyBorder="1" applyAlignment="1"/>
    <xf numFmtId="43" fontId="4" fillId="3" borderId="29" xfId="1" applyFont="1" applyFill="1" applyBorder="1" applyAlignment="1">
      <alignment horizontal="right"/>
    </xf>
    <xf numFmtId="43" fontId="4" fillId="3" borderId="33" xfId="1" applyFont="1" applyFill="1" applyBorder="1"/>
    <xf numFmtId="0" fontId="4" fillId="3" borderId="23" xfId="0" applyFont="1" applyFill="1" applyBorder="1" applyAlignment="1">
      <alignment horizontal="right"/>
    </xf>
    <xf numFmtId="43" fontId="4" fillId="3" borderId="40" xfId="1" applyFont="1" applyFill="1" applyBorder="1"/>
    <xf numFmtId="43" fontId="4" fillId="3" borderId="37" xfId="1" applyFont="1" applyFill="1" applyBorder="1" applyAlignment="1">
      <alignment horizontal="right"/>
    </xf>
    <xf numFmtId="43" fontId="4" fillId="3" borderId="23" xfId="1" applyFont="1" applyFill="1" applyBorder="1" applyAlignment="1">
      <alignment horizontal="right"/>
    </xf>
    <xf numFmtId="43" fontId="5" fillId="5" borderId="14" xfId="1" applyFont="1" applyFill="1" applyBorder="1" applyAlignment="1"/>
    <xf numFmtId="43" fontId="5" fillId="5" borderId="9" xfId="1" applyFont="1" applyFill="1" applyBorder="1" applyAlignment="1">
      <alignment horizontal="right"/>
    </xf>
    <xf numFmtId="0" fontId="4" fillId="10" borderId="17" xfId="0" applyFont="1" applyFill="1" applyBorder="1"/>
    <xf numFmtId="43" fontId="4" fillId="10" borderId="16" xfId="1" applyFont="1" applyFill="1" applyBorder="1" applyAlignment="1">
      <alignment horizontal="right"/>
    </xf>
    <xf numFmtId="43" fontId="4" fillId="3" borderId="31" xfId="1" applyFont="1" applyFill="1" applyBorder="1" applyAlignment="1">
      <alignment horizontal="right"/>
    </xf>
    <xf numFmtId="0" fontId="4" fillId="10" borderId="17" xfId="0" applyFont="1" applyFill="1" applyBorder="1" applyAlignment="1">
      <alignment wrapText="1"/>
    </xf>
    <xf numFmtId="43" fontId="4" fillId="10" borderId="20" xfId="1" applyFont="1" applyFill="1" applyBorder="1" applyAlignment="1">
      <alignment horizontal="right"/>
    </xf>
    <xf numFmtId="43" fontId="8" fillId="11" borderId="47" xfId="1" applyFont="1" applyFill="1" applyBorder="1" applyAlignment="1">
      <alignment horizontal="right"/>
    </xf>
    <xf numFmtId="0" fontId="4" fillId="12" borderId="17" xfId="0" applyFont="1" applyFill="1" applyBorder="1"/>
    <xf numFmtId="0" fontId="8" fillId="0" borderId="17" xfId="0" applyFont="1" applyBorder="1"/>
    <xf numFmtId="0" fontId="4" fillId="3" borderId="17" xfId="0" applyFont="1" applyFill="1" applyBorder="1" applyAlignment="1">
      <alignment wrapText="1"/>
    </xf>
    <xf numFmtId="43" fontId="4" fillId="3" borderId="24" xfId="1" applyFont="1" applyFill="1" applyBorder="1" applyAlignment="1">
      <alignment horizontal="right" wrapText="1"/>
    </xf>
    <xf numFmtId="0" fontId="7" fillId="0" borderId="0" xfId="0" applyFont="1"/>
    <xf numFmtId="43" fontId="7" fillId="0" borderId="0" xfId="1" applyFont="1"/>
  </cellXfs>
  <cellStyles count="3">
    <cellStyle name="Comma" xfId="1" builtinId="3"/>
    <cellStyle name="Comma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3587948</xdr:colOff>
      <xdr:row>153</xdr:row>
      <xdr:rowOff>81557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083248" y="2974240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3587948</xdr:colOff>
      <xdr:row>153</xdr:row>
      <xdr:rowOff>81557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083248" y="2974240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0</xdr:colOff>
      <xdr:row>241</xdr:row>
      <xdr:rowOff>0</xdr:rowOff>
    </xdr:from>
    <xdr:ext cx="38100" cy="17145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9001125" y="46653450"/>
          <a:ext cx="38100" cy="1714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3562350</xdr:colOff>
      <xdr:row>241</xdr:row>
      <xdr:rowOff>0</xdr:rowOff>
    </xdr:from>
    <xdr:ext cx="38100" cy="171450"/>
    <xdr:sp macro="" textlink="">
      <xdr:nvSpPr>
        <xdr:cNvPr id="5" name="Shap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057650" y="46653450"/>
          <a:ext cx="38100" cy="1714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241</xdr:row>
      <xdr:rowOff>0</xdr:rowOff>
    </xdr:from>
    <xdr:ext cx="38100" cy="171450"/>
    <xdr:sp macro="" textlink="">
      <xdr:nvSpPr>
        <xdr:cNvPr id="6" name="Shape 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2954000" y="46653450"/>
          <a:ext cx="38100" cy="1714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3587948</xdr:colOff>
      <xdr:row>153</xdr:row>
      <xdr:rowOff>81557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4083248" y="2974240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3587948</xdr:colOff>
      <xdr:row>152</xdr:row>
      <xdr:rowOff>81557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4083248" y="2955190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3587948</xdr:colOff>
      <xdr:row>235</xdr:row>
      <xdr:rowOff>81557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4083248" y="455824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3587948</xdr:colOff>
      <xdr:row>37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7B92224E-5D43-4682-AF77-C6C47C5D9DDD}"/>
            </a:ext>
          </a:extLst>
        </xdr:cNvPr>
        <xdr:cNvSpPr txBox="1"/>
      </xdr:nvSpPr>
      <xdr:spPr>
        <a:xfrm>
          <a:off x="4083248" y="7353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3587948</xdr:colOff>
      <xdr:row>333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EB5525F9-C2CB-40D6-AE39-7E36BC7163BA}"/>
            </a:ext>
          </a:extLst>
        </xdr:cNvPr>
        <xdr:cNvSpPr txBox="1"/>
      </xdr:nvSpPr>
      <xdr:spPr>
        <a:xfrm>
          <a:off x="4083248" y="6435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5"/>
  <sheetViews>
    <sheetView tabSelected="1" zoomScaleNormal="100" workbookViewId="0"/>
  </sheetViews>
  <sheetFormatPr defaultRowHeight="21" x14ac:dyDescent="0.35"/>
  <cols>
    <col min="1" max="1" width="7.42578125" style="422" customWidth="1"/>
    <col min="2" max="2" width="171.7109375" style="422" customWidth="1"/>
    <col min="3" max="7" width="23.42578125" style="423" customWidth="1"/>
    <col min="8" max="8" width="26.28515625" style="423" customWidth="1"/>
    <col min="9" max="9" width="9.140625" style="1"/>
    <col min="11" max="11" width="15.28515625" style="2" bestFit="1" customWidth="1"/>
    <col min="12" max="13" width="9.140625" style="2"/>
    <col min="14" max="14" width="11.5703125" style="2" bestFit="1" customWidth="1"/>
    <col min="15" max="16" width="9.140625" style="2"/>
    <col min="17" max="17" width="13.28515625" style="2" bestFit="1" customWidth="1"/>
    <col min="18" max="19" width="9.140625" style="2"/>
  </cols>
  <sheetData>
    <row r="1" spans="1:8" x14ac:dyDescent="0.35">
      <c r="A1" s="3"/>
      <c r="B1" s="4"/>
      <c r="C1" s="5"/>
      <c r="D1" s="5"/>
      <c r="E1" s="5"/>
      <c r="F1" s="5"/>
      <c r="G1" s="6" t="s">
        <v>0</v>
      </c>
      <c r="H1" s="7"/>
    </row>
    <row r="2" spans="1:8" x14ac:dyDescent="0.35">
      <c r="A2" s="8"/>
      <c r="B2" s="9" t="s">
        <v>1</v>
      </c>
      <c r="C2" s="10"/>
      <c r="D2" s="10"/>
      <c r="E2" s="10"/>
      <c r="F2" s="10"/>
      <c r="G2" s="10"/>
      <c r="H2" s="11"/>
    </row>
    <row r="3" spans="1:8" ht="21.75" thickBot="1" x14ac:dyDescent="0.4">
      <c r="A3" s="12"/>
      <c r="B3" s="13"/>
      <c r="C3" s="14"/>
      <c r="D3" s="14"/>
      <c r="E3" s="14"/>
      <c r="F3" s="14"/>
      <c r="G3" s="14"/>
      <c r="H3" s="15"/>
    </row>
    <row r="4" spans="1:8" ht="21.75" thickBot="1" x14ac:dyDescent="0.4">
      <c r="A4" s="16"/>
      <c r="B4" s="17" t="s">
        <v>2</v>
      </c>
      <c r="C4" s="18" t="s">
        <v>3</v>
      </c>
      <c r="D4" s="19"/>
      <c r="E4" s="19"/>
      <c r="F4" s="19"/>
      <c r="G4" s="19"/>
      <c r="H4" s="20"/>
    </row>
    <row r="5" spans="1:8" ht="42.75" thickBot="1" x14ac:dyDescent="0.4">
      <c r="A5" s="21"/>
      <c r="B5" s="22"/>
      <c r="C5" s="23" t="s">
        <v>4</v>
      </c>
      <c r="D5" s="24" t="s">
        <v>5</v>
      </c>
      <c r="E5" s="25" t="s">
        <v>6</v>
      </c>
      <c r="F5" s="25" t="s">
        <v>7</v>
      </c>
      <c r="G5" s="26" t="s">
        <v>8</v>
      </c>
      <c r="H5" s="26" t="s">
        <v>9</v>
      </c>
    </row>
    <row r="6" spans="1:8" ht="21.75" thickBot="1" x14ac:dyDescent="0.4">
      <c r="A6" s="27"/>
      <c r="B6" s="28" t="s">
        <v>10</v>
      </c>
      <c r="C6" s="29">
        <v>50660400</v>
      </c>
      <c r="D6" s="30">
        <v>10204508</v>
      </c>
      <c r="E6" s="31">
        <v>31801112</v>
      </c>
      <c r="F6" s="31">
        <v>2030020</v>
      </c>
      <c r="G6" s="30">
        <v>44173910</v>
      </c>
      <c r="H6" s="32">
        <f>+C6+D6+E6+G6+F6</f>
        <v>138869950</v>
      </c>
    </row>
    <row r="7" spans="1:8" ht="21.75" thickBot="1" x14ac:dyDescent="0.4">
      <c r="A7" s="33"/>
      <c r="B7" s="34" t="s">
        <v>11</v>
      </c>
      <c r="C7" s="35">
        <v>22225688</v>
      </c>
      <c r="D7" s="30">
        <v>0</v>
      </c>
      <c r="E7" s="31">
        <v>0</v>
      </c>
      <c r="F7" s="36">
        <v>0</v>
      </c>
      <c r="G7" s="37">
        <v>0</v>
      </c>
      <c r="H7" s="38">
        <f>+C7</f>
        <v>22225688</v>
      </c>
    </row>
    <row r="8" spans="1:8" ht="21.75" thickBot="1" x14ac:dyDescent="0.4">
      <c r="A8" s="39"/>
      <c r="B8" s="40" t="s">
        <v>12</v>
      </c>
      <c r="C8" s="35">
        <f>+C6+C7</f>
        <v>72886088</v>
      </c>
      <c r="D8" s="30">
        <f>+D6</f>
        <v>10204508</v>
      </c>
      <c r="E8" s="31">
        <f>+E6</f>
        <v>31801112</v>
      </c>
      <c r="F8" s="36">
        <f>+F6</f>
        <v>2030020</v>
      </c>
      <c r="G8" s="37">
        <f>+G6</f>
        <v>44173910</v>
      </c>
      <c r="H8" s="38">
        <f>+H6+H7</f>
        <v>161095638</v>
      </c>
    </row>
    <row r="9" spans="1:8" ht="21.75" thickBot="1" x14ac:dyDescent="0.4">
      <c r="A9" s="41"/>
      <c r="B9" s="42" t="s">
        <v>13</v>
      </c>
      <c r="C9" s="43">
        <f>+C10</f>
        <v>63755723</v>
      </c>
      <c r="D9" s="43">
        <f>+D307+C307</f>
        <v>14244672</v>
      </c>
      <c r="E9" s="44">
        <f>+E365+C365</f>
        <v>36891313</v>
      </c>
      <c r="F9" s="44">
        <f>+F8</f>
        <v>2030020</v>
      </c>
      <c r="G9" s="43">
        <f>+G10+G365+G307</f>
        <v>44173910</v>
      </c>
      <c r="H9" s="45">
        <f>+C9+D9+E9+F9+G9</f>
        <v>161095638</v>
      </c>
    </row>
    <row r="10" spans="1:8" ht="21.75" thickBot="1" x14ac:dyDescent="0.4">
      <c r="A10" s="46" t="s">
        <v>14</v>
      </c>
      <c r="B10" s="47" t="s">
        <v>15</v>
      </c>
      <c r="C10" s="48">
        <f>+C11+C13+C166+C173+C299</f>
        <v>63755723</v>
      </c>
      <c r="D10" s="48"/>
      <c r="E10" s="49"/>
      <c r="F10" s="49">
        <f>+F173</f>
        <v>2030020</v>
      </c>
      <c r="G10" s="48">
        <f>+G13+G173+G299</f>
        <v>39288000</v>
      </c>
      <c r="H10" s="50">
        <f>+C10+G10+F10</f>
        <v>105073743</v>
      </c>
    </row>
    <row r="11" spans="1:8" ht="21.75" thickBot="1" x14ac:dyDescent="0.4">
      <c r="A11" s="51" t="s">
        <v>16</v>
      </c>
      <c r="B11" s="52" t="s">
        <v>17</v>
      </c>
      <c r="C11" s="53">
        <f>+C12</f>
        <v>11600122</v>
      </c>
      <c r="D11" s="53"/>
      <c r="E11" s="54"/>
      <c r="F11" s="54"/>
      <c r="G11" s="53"/>
      <c r="H11" s="53">
        <f>+H12</f>
        <v>11600122</v>
      </c>
    </row>
    <row r="12" spans="1:8" ht="21.75" thickBot="1" x14ac:dyDescent="0.4">
      <c r="A12" s="55">
        <v>1</v>
      </c>
      <c r="B12" s="56" t="s">
        <v>18</v>
      </c>
      <c r="C12" s="57">
        <v>11600122</v>
      </c>
      <c r="D12" s="57"/>
      <c r="E12" s="58"/>
      <c r="F12" s="58"/>
      <c r="G12" s="57"/>
      <c r="H12" s="57">
        <f>+C12</f>
        <v>11600122</v>
      </c>
    </row>
    <row r="13" spans="1:8" ht="21.75" thickBot="1" x14ac:dyDescent="0.4">
      <c r="A13" s="59" t="s">
        <v>19</v>
      </c>
      <c r="B13" s="52" t="s">
        <v>20</v>
      </c>
      <c r="C13" s="53">
        <f>+C14+C62+C67+C74+C87+C89+C103+C107+C129+C147+C132+C136</f>
        <v>27598500</v>
      </c>
      <c r="D13" s="53"/>
      <c r="E13" s="54"/>
      <c r="F13" s="54"/>
      <c r="G13" s="53">
        <f>+G74</f>
        <v>4338000</v>
      </c>
      <c r="H13" s="53">
        <f>+H14+H62+H67+H74+H87+H89+H103+H107+H129+H147+H132+H136</f>
        <v>31936500</v>
      </c>
    </row>
    <row r="14" spans="1:8" ht="21.75" thickBot="1" x14ac:dyDescent="0.4">
      <c r="A14" s="46" t="s">
        <v>21</v>
      </c>
      <c r="B14" s="60" t="s">
        <v>22</v>
      </c>
      <c r="C14" s="48">
        <f>SUM(C15:C61)</f>
        <v>5790000</v>
      </c>
      <c r="D14" s="48"/>
      <c r="E14" s="49"/>
      <c r="F14" s="49"/>
      <c r="G14" s="48"/>
      <c r="H14" s="48">
        <f>SUM(H15:H61)</f>
        <v>5790000</v>
      </c>
    </row>
    <row r="15" spans="1:8" x14ac:dyDescent="0.35">
      <c r="A15" s="61">
        <v>1</v>
      </c>
      <c r="B15" s="62" t="s">
        <v>23</v>
      </c>
      <c r="C15" s="63">
        <v>110000</v>
      </c>
      <c r="D15" s="64"/>
      <c r="E15" s="65"/>
      <c r="F15" s="65"/>
      <c r="G15" s="66"/>
      <c r="H15" s="67">
        <f>+C15+G15</f>
        <v>110000</v>
      </c>
    </row>
    <row r="16" spans="1:8" x14ac:dyDescent="0.35">
      <c r="A16" s="68">
        <v>2</v>
      </c>
      <c r="B16" s="62" t="s">
        <v>24</v>
      </c>
      <c r="C16" s="69">
        <v>30000</v>
      </c>
      <c r="D16" s="70"/>
      <c r="E16" s="70"/>
      <c r="F16" s="70"/>
      <c r="G16" s="71"/>
      <c r="H16" s="72">
        <f>+C16+G16</f>
        <v>30000</v>
      </c>
    </row>
    <row r="17" spans="1:8" x14ac:dyDescent="0.35">
      <c r="A17" s="68">
        <v>3</v>
      </c>
      <c r="B17" s="73" t="s">
        <v>25</v>
      </c>
      <c r="C17" s="69">
        <v>250000</v>
      </c>
      <c r="D17" s="70"/>
      <c r="E17" s="70"/>
      <c r="F17" s="70"/>
      <c r="G17" s="71"/>
      <c r="H17" s="72">
        <f t="shared" ref="H17:H61" si="0">+C17+G17</f>
        <v>250000</v>
      </c>
    </row>
    <row r="18" spans="1:8" x14ac:dyDescent="0.35">
      <c r="A18" s="68">
        <v>4</v>
      </c>
      <c r="B18" s="62" t="s">
        <v>26</v>
      </c>
      <c r="C18" s="69">
        <v>25000</v>
      </c>
      <c r="D18" s="70"/>
      <c r="E18" s="70"/>
      <c r="F18" s="70"/>
      <c r="G18" s="71"/>
      <c r="H18" s="72">
        <f t="shared" si="0"/>
        <v>25000</v>
      </c>
    </row>
    <row r="19" spans="1:8" x14ac:dyDescent="0.35">
      <c r="A19" s="68">
        <v>5</v>
      </c>
      <c r="B19" s="62" t="s">
        <v>301</v>
      </c>
      <c r="C19" s="69">
        <v>25000</v>
      </c>
      <c r="D19" s="70"/>
      <c r="E19" s="70"/>
      <c r="F19" s="70"/>
      <c r="G19" s="71"/>
      <c r="H19" s="72">
        <f t="shared" si="0"/>
        <v>25000</v>
      </c>
    </row>
    <row r="20" spans="1:8" x14ac:dyDescent="0.35">
      <c r="A20" s="68">
        <v>6</v>
      </c>
      <c r="B20" s="74" t="s">
        <v>302</v>
      </c>
      <c r="C20" s="69">
        <v>50000</v>
      </c>
      <c r="D20" s="70"/>
      <c r="E20" s="70"/>
      <c r="F20" s="70"/>
      <c r="G20" s="71"/>
      <c r="H20" s="72">
        <f t="shared" si="0"/>
        <v>50000</v>
      </c>
    </row>
    <row r="21" spans="1:8" x14ac:dyDescent="0.35">
      <c r="A21" s="68">
        <v>7</v>
      </c>
      <c r="B21" s="73" t="s">
        <v>27</v>
      </c>
      <c r="C21" s="69">
        <v>600000</v>
      </c>
      <c r="D21" s="70"/>
      <c r="E21" s="70"/>
      <c r="F21" s="70"/>
      <c r="G21" s="71"/>
      <c r="H21" s="72">
        <f t="shared" si="0"/>
        <v>600000</v>
      </c>
    </row>
    <row r="22" spans="1:8" x14ac:dyDescent="0.35">
      <c r="A22" s="68">
        <v>8</v>
      </c>
      <c r="B22" s="73" t="s">
        <v>28</v>
      </c>
      <c r="C22" s="69">
        <v>370000</v>
      </c>
      <c r="D22" s="70"/>
      <c r="E22" s="70"/>
      <c r="F22" s="70"/>
      <c r="G22" s="71"/>
      <c r="H22" s="72">
        <f t="shared" si="0"/>
        <v>370000</v>
      </c>
    </row>
    <row r="23" spans="1:8" x14ac:dyDescent="0.35">
      <c r="A23" s="68">
        <v>9</v>
      </c>
      <c r="B23" s="74" t="s">
        <v>29</v>
      </c>
      <c r="C23" s="69">
        <v>150000</v>
      </c>
      <c r="D23" s="70"/>
      <c r="E23" s="70"/>
      <c r="F23" s="70"/>
      <c r="G23" s="71"/>
      <c r="H23" s="72">
        <f t="shared" si="0"/>
        <v>150000</v>
      </c>
    </row>
    <row r="24" spans="1:8" x14ac:dyDescent="0.35">
      <c r="A24" s="68">
        <v>10</v>
      </c>
      <c r="B24" s="75" t="s">
        <v>30</v>
      </c>
      <c r="C24" s="69">
        <v>280000</v>
      </c>
      <c r="D24" s="70"/>
      <c r="E24" s="70"/>
      <c r="F24" s="70"/>
      <c r="G24" s="71"/>
      <c r="H24" s="72">
        <f t="shared" si="0"/>
        <v>280000</v>
      </c>
    </row>
    <row r="25" spans="1:8" x14ac:dyDescent="0.35">
      <c r="A25" s="68">
        <v>11</v>
      </c>
      <c r="B25" s="75" t="s">
        <v>31</v>
      </c>
      <c r="C25" s="69">
        <v>100000</v>
      </c>
      <c r="D25" s="70"/>
      <c r="E25" s="70"/>
      <c r="F25" s="70"/>
      <c r="G25" s="71"/>
      <c r="H25" s="72">
        <f t="shared" si="0"/>
        <v>100000</v>
      </c>
    </row>
    <row r="26" spans="1:8" x14ac:dyDescent="0.35">
      <c r="A26" s="68">
        <v>12</v>
      </c>
      <c r="B26" s="75" t="s">
        <v>32</v>
      </c>
      <c r="C26" s="69">
        <v>80000</v>
      </c>
      <c r="D26" s="70"/>
      <c r="E26" s="70"/>
      <c r="F26" s="70"/>
      <c r="G26" s="71"/>
      <c r="H26" s="72">
        <f t="shared" si="0"/>
        <v>80000</v>
      </c>
    </row>
    <row r="27" spans="1:8" x14ac:dyDescent="0.35">
      <c r="A27" s="68">
        <v>13</v>
      </c>
      <c r="B27" s="75" t="s">
        <v>33</v>
      </c>
      <c r="C27" s="69">
        <v>10000</v>
      </c>
      <c r="D27" s="76"/>
      <c r="E27" s="76"/>
      <c r="F27" s="76"/>
      <c r="G27" s="77"/>
      <c r="H27" s="72">
        <f t="shared" si="0"/>
        <v>10000</v>
      </c>
    </row>
    <row r="28" spans="1:8" x14ac:dyDescent="0.35">
      <c r="A28" s="68">
        <v>14</v>
      </c>
      <c r="B28" s="62" t="s">
        <v>34</v>
      </c>
      <c r="C28" s="69">
        <v>15000</v>
      </c>
      <c r="D28" s="78"/>
      <c r="E28" s="78"/>
      <c r="F28" s="78"/>
      <c r="G28" s="67"/>
      <c r="H28" s="72">
        <f t="shared" si="0"/>
        <v>15000</v>
      </c>
    </row>
    <row r="29" spans="1:8" x14ac:dyDescent="0.35">
      <c r="A29" s="68">
        <v>15</v>
      </c>
      <c r="B29" s="62" t="s">
        <v>35</v>
      </c>
      <c r="C29" s="69">
        <v>28000</v>
      </c>
      <c r="D29" s="78"/>
      <c r="E29" s="78"/>
      <c r="F29" s="78"/>
      <c r="G29" s="67"/>
      <c r="H29" s="72">
        <f t="shared" si="0"/>
        <v>28000</v>
      </c>
    </row>
    <row r="30" spans="1:8" x14ac:dyDescent="0.35">
      <c r="A30" s="68">
        <v>16</v>
      </c>
      <c r="B30" s="62" t="s">
        <v>303</v>
      </c>
      <c r="C30" s="69">
        <v>24000</v>
      </c>
      <c r="D30" s="78"/>
      <c r="E30" s="78"/>
      <c r="F30" s="78"/>
      <c r="G30" s="67"/>
      <c r="H30" s="72">
        <f t="shared" si="0"/>
        <v>24000</v>
      </c>
    </row>
    <row r="31" spans="1:8" x14ac:dyDescent="0.35">
      <c r="A31" s="68">
        <v>17</v>
      </c>
      <c r="B31" s="62" t="s">
        <v>36</v>
      </c>
      <c r="C31" s="69">
        <v>35000</v>
      </c>
      <c r="D31" s="78"/>
      <c r="E31" s="78"/>
      <c r="F31" s="78"/>
      <c r="G31" s="67"/>
      <c r="H31" s="72">
        <f t="shared" si="0"/>
        <v>35000</v>
      </c>
    </row>
    <row r="32" spans="1:8" x14ac:dyDescent="0.35">
      <c r="A32" s="68">
        <v>18</v>
      </c>
      <c r="B32" s="62" t="s">
        <v>37</v>
      </c>
      <c r="C32" s="69">
        <v>120000</v>
      </c>
      <c r="D32" s="78"/>
      <c r="E32" s="78"/>
      <c r="F32" s="78"/>
      <c r="G32" s="67"/>
      <c r="H32" s="72">
        <f t="shared" si="0"/>
        <v>120000</v>
      </c>
    </row>
    <row r="33" spans="1:8" x14ac:dyDescent="0.35">
      <c r="A33" s="68">
        <v>19</v>
      </c>
      <c r="B33" s="62" t="s">
        <v>38</v>
      </c>
      <c r="C33" s="69">
        <v>130000</v>
      </c>
      <c r="D33" s="78"/>
      <c r="E33" s="78"/>
      <c r="F33" s="78"/>
      <c r="G33" s="67"/>
      <c r="H33" s="72">
        <f t="shared" si="0"/>
        <v>130000</v>
      </c>
    </row>
    <row r="34" spans="1:8" x14ac:dyDescent="0.35">
      <c r="A34" s="68">
        <v>20</v>
      </c>
      <c r="B34" s="62" t="s">
        <v>39</v>
      </c>
      <c r="C34" s="69">
        <v>60000</v>
      </c>
      <c r="D34" s="78"/>
      <c r="E34" s="78"/>
      <c r="F34" s="78"/>
      <c r="G34" s="67"/>
      <c r="H34" s="72">
        <f t="shared" si="0"/>
        <v>60000</v>
      </c>
    </row>
    <row r="35" spans="1:8" x14ac:dyDescent="0.35">
      <c r="A35" s="68">
        <v>21</v>
      </c>
      <c r="B35" s="62" t="s">
        <v>40</v>
      </c>
      <c r="C35" s="69">
        <v>350000</v>
      </c>
      <c r="D35" s="78"/>
      <c r="E35" s="78"/>
      <c r="F35" s="78"/>
      <c r="G35" s="67"/>
      <c r="H35" s="72">
        <f t="shared" si="0"/>
        <v>350000</v>
      </c>
    </row>
    <row r="36" spans="1:8" x14ac:dyDescent="0.35">
      <c r="A36" s="68">
        <v>22</v>
      </c>
      <c r="B36" s="62" t="s">
        <v>41</v>
      </c>
      <c r="C36" s="69">
        <v>80000</v>
      </c>
      <c r="D36" s="78"/>
      <c r="E36" s="78"/>
      <c r="F36" s="78"/>
      <c r="G36" s="67"/>
      <c r="H36" s="72">
        <f t="shared" si="0"/>
        <v>80000</v>
      </c>
    </row>
    <row r="37" spans="1:8" x14ac:dyDescent="0.35">
      <c r="A37" s="68">
        <v>23</v>
      </c>
      <c r="B37" s="75" t="s">
        <v>42</v>
      </c>
      <c r="C37" s="69">
        <v>550000</v>
      </c>
      <c r="D37" s="78"/>
      <c r="E37" s="78"/>
      <c r="F37" s="78"/>
      <c r="G37" s="67"/>
      <c r="H37" s="72">
        <f t="shared" si="0"/>
        <v>550000</v>
      </c>
    </row>
    <row r="38" spans="1:8" x14ac:dyDescent="0.35">
      <c r="A38" s="68">
        <v>24</v>
      </c>
      <c r="B38" s="75" t="s">
        <v>43</v>
      </c>
      <c r="C38" s="69">
        <v>60000</v>
      </c>
      <c r="D38" s="78"/>
      <c r="E38" s="78"/>
      <c r="F38" s="78"/>
      <c r="G38" s="67"/>
      <c r="H38" s="72">
        <f t="shared" si="0"/>
        <v>60000</v>
      </c>
    </row>
    <row r="39" spans="1:8" x14ac:dyDescent="0.35">
      <c r="A39" s="68">
        <v>25</v>
      </c>
      <c r="B39" s="75" t="s">
        <v>304</v>
      </c>
      <c r="C39" s="69">
        <v>30000</v>
      </c>
      <c r="D39" s="78"/>
      <c r="E39" s="78"/>
      <c r="F39" s="78"/>
      <c r="G39" s="67"/>
      <c r="H39" s="72">
        <f t="shared" si="0"/>
        <v>30000</v>
      </c>
    </row>
    <row r="40" spans="1:8" x14ac:dyDescent="0.35">
      <c r="A40" s="68">
        <v>26</v>
      </c>
      <c r="B40" s="75" t="s">
        <v>44</v>
      </c>
      <c r="C40" s="69">
        <v>15000</v>
      </c>
      <c r="D40" s="78"/>
      <c r="E40" s="78"/>
      <c r="F40" s="78"/>
      <c r="G40" s="67"/>
      <c r="H40" s="72">
        <f t="shared" si="0"/>
        <v>15000</v>
      </c>
    </row>
    <row r="41" spans="1:8" x14ac:dyDescent="0.35">
      <c r="A41" s="68">
        <v>27</v>
      </c>
      <c r="B41" s="62" t="s">
        <v>45</v>
      </c>
      <c r="C41" s="69">
        <v>50000</v>
      </c>
      <c r="D41" s="78"/>
      <c r="E41" s="78"/>
      <c r="F41" s="78"/>
      <c r="G41" s="67"/>
      <c r="H41" s="72">
        <f t="shared" si="0"/>
        <v>50000</v>
      </c>
    </row>
    <row r="42" spans="1:8" x14ac:dyDescent="0.35">
      <c r="A42" s="68">
        <v>28</v>
      </c>
      <c r="B42" s="62" t="s">
        <v>305</v>
      </c>
      <c r="C42" s="69">
        <v>250000</v>
      </c>
      <c r="D42" s="78"/>
      <c r="E42" s="78"/>
      <c r="F42" s="78"/>
      <c r="G42" s="67"/>
      <c r="H42" s="72">
        <f t="shared" si="0"/>
        <v>250000</v>
      </c>
    </row>
    <row r="43" spans="1:8" x14ac:dyDescent="0.35">
      <c r="A43" s="68">
        <v>29</v>
      </c>
      <c r="B43" s="62" t="s">
        <v>46</v>
      </c>
      <c r="C43" s="69">
        <v>50000</v>
      </c>
      <c r="D43" s="78"/>
      <c r="E43" s="78"/>
      <c r="F43" s="78"/>
      <c r="G43" s="67"/>
      <c r="H43" s="72">
        <f t="shared" si="0"/>
        <v>50000</v>
      </c>
    </row>
    <row r="44" spans="1:8" x14ac:dyDescent="0.35">
      <c r="A44" s="68">
        <v>30</v>
      </c>
      <c r="B44" s="62" t="s">
        <v>47</v>
      </c>
      <c r="C44" s="69">
        <v>70000</v>
      </c>
      <c r="D44" s="78"/>
      <c r="E44" s="78"/>
      <c r="F44" s="78"/>
      <c r="G44" s="67"/>
      <c r="H44" s="72">
        <f t="shared" si="0"/>
        <v>70000</v>
      </c>
    </row>
    <row r="45" spans="1:8" x14ac:dyDescent="0.35">
      <c r="A45" s="68">
        <v>31</v>
      </c>
      <c r="B45" s="62" t="s">
        <v>48</v>
      </c>
      <c r="C45" s="69">
        <v>50000</v>
      </c>
      <c r="D45" s="78"/>
      <c r="E45" s="78"/>
      <c r="F45" s="78"/>
      <c r="G45" s="67"/>
      <c r="H45" s="72">
        <f t="shared" si="0"/>
        <v>50000</v>
      </c>
    </row>
    <row r="46" spans="1:8" x14ac:dyDescent="0.35">
      <c r="A46" s="68">
        <v>32</v>
      </c>
      <c r="B46" s="62" t="s">
        <v>49</v>
      </c>
      <c r="C46" s="69">
        <v>22000</v>
      </c>
      <c r="D46" s="78"/>
      <c r="E46" s="78"/>
      <c r="F46" s="78"/>
      <c r="G46" s="67"/>
      <c r="H46" s="72">
        <f t="shared" si="0"/>
        <v>22000</v>
      </c>
    </row>
    <row r="47" spans="1:8" x14ac:dyDescent="0.35">
      <c r="A47" s="68">
        <v>33</v>
      </c>
      <c r="B47" s="62" t="s">
        <v>50</v>
      </c>
      <c r="C47" s="69">
        <v>30000</v>
      </c>
      <c r="D47" s="78"/>
      <c r="E47" s="78"/>
      <c r="F47" s="78"/>
      <c r="G47" s="67"/>
      <c r="H47" s="72">
        <f t="shared" si="0"/>
        <v>30000</v>
      </c>
    </row>
    <row r="48" spans="1:8" x14ac:dyDescent="0.35">
      <c r="A48" s="68">
        <v>34</v>
      </c>
      <c r="B48" s="62" t="s">
        <v>51</v>
      </c>
      <c r="C48" s="69">
        <v>100000</v>
      </c>
      <c r="D48" s="78"/>
      <c r="E48" s="78"/>
      <c r="F48" s="78"/>
      <c r="G48" s="67"/>
      <c r="H48" s="72">
        <f t="shared" si="0"/>
        <v>100000</v>
      </c>
    </row>
    <row r="49" spans="1:8" x14ac:dyDescent="0.35">
      <c r="A49" s="68">
        <v>35</v>
      </c>
      <c r="B49" s="62" t="s">
        <v>306</v>
      </c>
      <c r="C49" s="69">
        <v>70000</v>
      </c>
      <c r="D49" s="78"/>
      <c r="E49" s="78"/>
      <c r="F49" s="78"/>
      <c r="G49" s="67"/>
      <c r="H49" s="72">
        <f t="shared" si="0"/>
        <v>70000</v>
      </c>
    </row>
    <row r="50" spans="1:8" x14ac:dyDescent="0.35">
      <c r="A50" s="68">
        <v>36</v>
      </c>
      <c r="B50" s="62" t="s">
        <v>52</v>
      </c>
      <c r="C50" s="69">
        <v>36000</v>
      </c>
      <c r="D50" s="78"/>
      <c r="E50" s="78"/>
      <c r="F50" s="78"/>
      <c r="G50" s="67"/>
      <c r="H50" s="72">
        <f t="shared" si="0"/>
        <v>36000</v>
      </c>
    </row>
    <row r="51" spans="1:8" x14ac:dyDescent="0.35">
      <c r="A51" s="68">
        <v>37</v>
      </c>
      <c r="B51" s="62" t="s">
        <v>53</v>
      </c>
      <c r="C51" s="69">
        <v>20000</v>
      </c>
      <c r="D51" s="78"/>
      <c r="E51" s="78"/>
      <c r="F51" s="78"/>
      <c r="G51" s="67"/>
      <c r="H51" s="72">
        <f t="shared" si="0"/>
        <v>20000</v>
      </c>
    </row>
    <row r="52" spans="1:8" x14ac:dyDescent="0.35">
      <c r="A52" s="68">
        <v>38</v>
      </c>
      <c r="B52" s="62" t="s">
        <v>307</v>
      </c>
      <c r="C52" s="67">
        <v>500000</v>
      </c>
      <c r="D52" s="78"/>
      <c r="E52" s="78"/>
      <c r="F52" s="78"/>
      <c r="G52" s="67"/>
      <c r="H52" s="72">
        <f t="shared" si="0"/>
        <v>500000</v>
      </c>
    </row>
    <row r="53" spans="1:8" x14ac:dyDescent="0.35">
      <c r="A53" s="68">
        <v>39</v>
      </c>
      <c r="B53" s="62" t="s">
        <v>308</v>
      </c>
      <c r="C53" s="69">
        <v>100000</v>
      </c>
      <c r="D53" s="78"/>
      <c r="E53" s="78"/>
      <c r="F53" s="78"/>
      <c r="G53" s="67"/>
      <c r="H53" s="72">
        <f t="shared" si="0"/>
        <v>100000</v>
      </c>
    </row>
    <row r="54" spans="1:8" x14ac:dyDescent="0.35">
      <c r="A54" s="68">
        <v>40</v>
      </c>
      <c r="B54" s="62" t="s">
        <v>54</v>
      </c>
      <c r="C54" s="69">
        <v>45000</v>
      </c>
      <c r="D54" s="78"/>
      <c r="E54" s="78"/>
      <c r="F54" s="78"/>
      <c r="G54" s="67"/>
      <c r="H54" s="72">
        <f t="shared" si="0"/>
        <v>45000</v>
      </c>
    </row>
    <row r="55" spans="1:8" x14ac:dyDescent="0.35">
      <c r="A55" s="68">
        <v>41</v>
      </c>
      <c r="B55" s="62" t="s">
        <v>55</v>
      </c>
      <c r="C55" s="69">
        <v>80000</v>
      </c>
      <c r="D55" s="78"/>
      <c r="E55" s="78"/>
      <c r="F55" s="78"/>
      <c r="G55" s="67"/>
      <c r="H55" s="72">
        <f t="shared" si="0"/>
        <v>80000</v>
      </c>
    </row>
    <row r="56" spans="1:8" x14ac:dyDescent="0.35">
      <c r="A56" s="68">
        <v>42</v>
      </c>
      <c r="B56" s="62" t="s">
        <v>56</v>
      </c>
      <c r="C56" s="69">
        <v>500000</v>
      </c>
      <c r="D56" s="78"/>
      <c r="E56" s="78"/>
      <c r="F56" s="78"/>
      <c r="G56" s="67"/>
      <c r="H56" s="72">
        <f t="shared" si="0"/>
        <v>500000</v>
      </c>
    </row>
    <row r="57" spans="1:8" x14ac:dyDescent="0.35">
      <c r="A57" s="68">
        <v>43</v>
      </c>
      <c r="B57" s="62" t="s">
        <v>309</v>
      </c>
      <c r="C57" s="69">
        <v>60000</v>
      </c>
      <c r="D57" s="78"/>
      <c r="E57" s="78"/>
      <c r="F57" s="78"/>
      <c r="G57" s="67"/>
      <c r="H57" s="72">
        <f t="shared" si="0"/>
        <v>60000</v>
      </c>
    </row>
    <row r="58" spans="1:8" x14ac:dyDescent="0.35">
      <c r="A58" s="68">
        <v>44</v>
      </c>
      <c r="B58" s="62" t="s">
        <v>57</v>
      </c>
      <c r="C58" s="69">
        <v>50000</v>
      </c>
      <c r="D58" s="78"/>
      <c r="E58" s="78"/>
      <c r="F58" s="78"/>
      <c r="G58" s="67"/>
      <c r="H58" s="72">
        <f t="shared" si="0"/>
        <v>50000</v>
      </c>
    </row>
    <row r="59" spans="1:8" x14ac:dyDescent="0.35">
      <c r="A59" s="68">
        <v>45</v>
      </c>
      <c r="B59" s="73" t="s">
        <v>310</v>
      </c>
      <c r="C59" s="69">
        <v>50000</v>
      </c>
      <c r="D59" s="78"/>
      <c r="E59" s="78"/>
      <c r="F59" s="78"/>
      <c r="G59" s="67"/>
      <c r="H59" s="72">
        <f t="shared" si="0"/>
        <v>50000</v>
      </c>
    </row>
    <row r="60" spans="1:8" x14ac:dyDescent="0.35">
      <c r="A60" s="68">
        <v>46</v>
      </c>
      <c r="B60" s="73" t="s">
        <v>58</v>
      </c>
      <c r="C60" s="69">
        <v>30000</v>
      </c>
      <c r="D60" s="78"/>
      <c r="E60" s="78"/>
      <c r="F60" s="78"/>
      <c r="G60" s="67"/>
      <c r="H60" s="72">
        <f t="shared" si="0"/>
        <v>30000</v>
      </c>
    </row>
    <row r="61" spans="1:8" ht="21.75" thickBot="1" x14ac:dyDescent="0.4">
      <c r="A61" s="68">
        <v>47</v>
      </c>
      <c r="B61" s="73" t="s">
        <v>59</v>
      </c>
      <c r="C61" s="79">
        <v>50000</v>
      </c>
      <c r="D61" s="78"/>
      <c r="E61" s="78"/>
      <c r="F61" s="78"/>
      <c r="G61" s="67"/>
      <c r="H61" s="72">
        <f t="shared" si="0"/>
        <v>50000</v>
      </c>
    </row>
    <row r="62" spans="1:8" ht="21.75" thickBot="1" x14ac:dyDescent="0.4">
      <c r="A62" s="46" t="s">
        <v>60</v>
      </c>
      <c r="B62" s="60" t="s">
        <v>61</v>
      </c>
      <c r="C62" s="80">
        <f>SUM(C63:C66)</f>
        <v>785000</v>
      </c>
      <c r="D62" s="81"/>
      <c r="E62" s="81"/>
      <c r="F62" s="81"/>
      <c r="G62" s="80"/>
      <c r="H62" s="80">
        <f>SUM(H63:H66)</f>
        <v>785000</v>
      </c>
    </row>
    <row r="63" spans="1:8" x14ac:dyDescent="0.35">
      <c r="A63" s="82">
        <v>1</v>
      </c>
      <c r="B63" s="83" t="s">
        <v>62</v>
      </c>
      <c r="C63" s="84">
        <v>500000</v>
      </c>
      <c r="D63" s="64"/>
      <c r="E63" s="64"/>
      <c r="F63" s="64"/>
      <c r="G63" s="85"/>
      <c r="H63" s="72">
        <f>+C63+G63</f>
        <v>500000</v>
      </c>
    </row>
    <row r="64" spans="1:8" x14ac:dyDescent="0.35">
      <c r="A64" s="82">
        <v>2</v>
      </c>
      <c r="B64" s="86" t="s">
        <v>63</v>
      </c>
      <c r="C64" s="69">
        <v>250000</v>
      </c>
      <c r="D64" s="64"/>
      <c r="E64" s="64"/>
      <c r="F64" s="64"/>
      <c r="G64" s="85"/>
      <c r="H64" s="72">
        <f>SUM(C64:G64)</f>
        <v>250000</v>
      </c>
    </row>
    <row r="65" spans="1:8" x14ac:dyDescent="0.35">
      <c r="A65" s="82">
        <v>3</v>
      </c>
      <c r="B65" s="86" t="s">
        <v>64</v>
      </c>
      <c r="C65" s="69">
        <v>15000</v>
      </c>
      <c r="D65" s="64"/>
      <c r="E65" s="64"/>
      <c r="F65" s="64"/>
      <c r="G65" s="85"/>
      <c r="H65" s="72">
        <f t="shared" ref="H65:H66" si="1">SUM(C65:G65)</f>
        <v>15000</v>
      </c>
    </row>
    <row r="66" spans="1:8" ht="21.75" thickBot="1" x14ac:dyDescent="0.4">
      <c r="A66" s="82">
        <v>4</v>
      </c>
      <c r="B66" s="86" t="s">
        <v>311</v>
      </c>
      <c r="C66" s="69">
        <v>20000</v>
      </c>
      <c r="D66" s="64"/>
      <c r="E66" s="64"/>
      <c r="F66" s="64"/>
      <c r="G66" s="85"/>
      <c r="H66" s="72">
        <f t="shared" si="1"/>
        <v>20000</v>
      </c>
    </row>
    <row r="67" spans="1:8" ht="21.75" thickBot="1" x14ac:dyDescent="0.4">
      <c r="A67" s="46" t="s">
        <v>65</v>
      </c>
      <c r="B67" s="60" t="s">
        <v>66</v>
      </c>
      <c r="C67" s="80">
        <f>SUM(C68:C73)</f>
        <v>2480000</v>
      </c>
      <c r="D67" s="81"/>
      <c r="E67" s="81"/>
      <c r="F67" s="81"/>
      <c r="G67" s="80"/>
      <c r="H67" s="80">
        <f>SUM(H68:H73)</f>
        <v>2480000</v>
      </c>
    </row>
    <row r="68" spans="1:8" x14ac:dyDescent="0.35">
      <c r="A68" s="87">
        <v>1</v>
      </c>
      <c r="B68" s="88" t="s">
        <v>312</v>
      </c>
      <c r="C68" s="89">
        <v>1500000</v>
      </c>
      <c r="D68" s="65"/>
      <c r="E68" s="90"/>
      <c r="F68" s="66"/>
      <c r="G68" s="90"/>
      <c r="H68" s="91">
        <f>+C68+G68</f>
        <v>1500000</v>
      </c>
    </row>
    <row r="69" spans="1:8" x14ac:dyDescent="0.35">
      <c r="A69" s="87">
        <v>2</v>
      </c>
      <c r="B69" s="92" t="s">
        <v>313</v>
      </c>
      <c r="C69" s="93">
        <v>200000</v>
      </c>
      <c r="D69" s="64"/>
      <c r="E69" s="90"/>
      <c r="F69" s="85"/>
      <c r="G69" s="90"/>
      <c r="H69" s="94">
        <f>SUM(C69:G69)</f>
        <v>200000</v>
      </c>
    </row>
    <row r="70" spans="1:8" x14ac:dyDescent="0.35">
      <c r="A70" s="87">
        <v>3</v>
      </c>
      <c r="B70" s="92" t="s">
        <v>314</v>
      </c>
      <c r="C70" s="93">
        <v>30000</v>
      </c>
      <c r="D70" s="64"/>
      <c r="E70" s="90"/>
      <c r="F70" s="85"/>
      <c r="G70" s="90"/>
      <c r="H70" s="94">
        <f t="shared" ref="H70:H73" si="2">SUM(C70:G70)</f>
        <v>30000</v>
      </c>
    </row>
    <row r="71" spans="1:8" x14ac:dyDescent="0.35">
      <c r="A71" s="87">
        <v>4</v>
      </c>
      <c r="B71" s="92" t="s">
        <v>67</v>
      </c>
      <c r="C71" s="93">
        <v>300000</v>
      </c>
      <c r="D71" s="64"/>
      <c r="E71" s="90"/>
      <c r="F71" s="85"/>
      <c r="G71" s="90"/>
      <c r="H71" s="94">
        <f t="shared" si="2"/>
        <v>300000</v>
      </c>
    </row>
    <row r="72" spans="1:8" x14ac:dyDescent="0.35">
      <c r="A72" s="87">
        <v>5</v>
      </c>
      <c r="B72" s="92" t="s">
        <v>68</v>
      </c>
      <c r="C72" s="93">
        <v>200000</v>
      </c>
      <c r="D72" s="64"/>
      <c r="E72" s="90"/>
      <c r="F72" s="85"/>
      <c r="G72" s="90"/>
      <c r="H72" s="94">
        <f t="shared" si="2"/>
        <v>200000</v>
      </c>
    </row>
    <row r="73" spans="1:8" ht="42.75" thickBot="1" x14ac:dyDescent="0.4">
      <c r="A73" s="87">
        <v>6</v>
      </c>
      <c r="B73" s="92" t="s">
        <v>315</v>
      </c>
      <c r="C73" s="67">
        <v>250000</v>
      </c>
      <c r="D73" s="64"/>
      <c r="E73" s="90"/>
      <c r="F73" s="85"/>
      <c r="G73" s="90"/>
      <c r="H73" s="94">
        <f t="shared" si="2"/>
        <v>250000</v>
      </c>
    </row>
    <row r="74" spans="1:8" ht="21.75" thickBot="1" x14ac:dyDescent="0.4">
      <c r="A74" s="46" t="s">
        <v>69</v>
      </c>
      <c r="B74" s="60" t="s">
        <v>70</v>
      </c>
      <c r="C74" s="80">
        <f>SUM(C75:C86)</f>
        <v>11632000</v>
      </c>
      <c r="D74" s="81"/>
      <c r="E74" s="81"/>
      <c r="F74" s="81"/>
      <c r="G74" s="80">
        <f>+G86</f>
        <v>4338000</v>
      </c>
      <c r="H74" s="80">
        <f>SUM(H75:H86)</f>
        <v>15970000</v>
      </c>
    </row>
    <row r="75" spans="1:8" ht="42" x14ac:dyDescent="0.35">
      <c r="A75" s="82">
        <v>1</v>
      </c>
      <c r="B75" s="95" t="s">
        <v>71</v>
      </c>
      <c r="C75" s="96">
        <v>1200000</v>
      </c>
      <c r="D75" s="64"/>
      <c r="E75" s="64"/>
      <c r="F75" s="64"/>
      <c r="G75" s="85"/>
      <c r="H75" s="97">
        <f>+C75+G75</f>
        <v>1200000</v>
      </c>
    </row>
    <row r="76" spans="1:8" x14ac:dyDescent="0.35">
      <c r="A76" s="82">
        <v>2</v>
      </c>
      <c r="B76" s="95" t="s">
        <v>72</v>
      </c>
      <c r="C76" s="69">
        <v>1000000</v>
      </c>
      <c r="D76" s="64"/>
      <c r="E76" s="64"/>
      <c r="F76" s="64"/>
      <c r="G76" s="85"/>
      <c r="H76" s="97">
        <f>+C76+G76</f>
        <v>1000000</v>
      </c>
    </row>
    <row r="77" spans="1:8" x14ac:dyDescent="0.35">
      <c r="A77" s="82">
        <v>3</v>
      </c>
      <c r="B77" s="95" t="s">
        <v>73</v>
      </c>
      <c r="C77" s="69">
        <v>80000</v>
      </c>
      <c r="D77" s="64"/>
      <c r="E77" s="64"/>
      <c r="F77" s="64"/>
      <c r="G77" s="85"/>
      <c r="H77" s="97">
        <f t="shared" ref="H77:H86" si="3">+C77+G77</f>
        <v>80000</v>
      </c>
    </row>
    <row r="78" spans="1:8" x14ac:dyDescent="0.35">
      <c r="A78" s="82">
        <v>4</v>
      </c>
      <c r="B78" s="95" t="s">
        <v>74</v>
      </c>
      <c r="C78" s="69">
        <v>150000</v>
      </c>
      <c r="D78" s="64"/>
      <c r="E78" s="64"/>
      <c r="F78" s="64"/>
      <c r="G78" s="85"/>
      <c r="H78" s="97">
        <f t="shared" si="3"/>
        <v>150000</v>
      </c>
    </row>
    <row r="79" spans="1:8" x14ac:dyDescent="0.35">
      <c r="A79" s="82">
        <v>5</v>
      </c>
      <c r="B79" s="95" t="s">
        <v>316</v>
      </c>
      <c r="C79" s="69">
        <v>200000</v>
      </c>
      <c r="D79" s="64"/>
      <c r="E79" s="64"/>
      <c r="F79" s="64"/>
      <c r="G79" s="85"/>
      <c r="H79" s="97">
        <f t="shared" si="3"/>
        <v>200000</v>
      </c>
    </row>
    <row r="80" spans="1:8" x14ac:dyDescent="0.35">
      <c r="A80" s="82">
        <v>6</v>
      </c>
      <c r="B80" s="73" t="s">
        <v>75</v>
      </c>
      <c r="C80" s="69">
        <v>150000</v>
      </c>
      <c r="D80" s="64"/>
      <c r="E80" s="64"/>
      <c r="F80" s="64"/>
      <c r="G80" s="85"/>
      <c r="H80" s="97">
        <f t="shared" si="3"/>
        <v>150000</v>
      </c>
    </row>
    <row r="81" spans="1:8" x14ac:dyDescent="0.35">
      <c r="A81" s="82">
        <v>7</v>
      </c>
      <c r="B81" s="73" t="s">
        <v>76</v>
      </c>
      <c r="C81" s="69">
        <v>2140000</v>
      </c>
      <c r="D81" s="64"/>
      <c r="E81" s="64"/>
      <c r="F81" s="64"/>
      <c r="G81" s="85"/>
      <c r="H81" s="97">
        <f t="shared" si="3"/>
        <v>2140000</v>
      </c>
    </row>
    <row r="82" spans="1:8" x14ac:dyDescent="0.35">
      <c r="A82" s="82">
        <v>8</v>
      </c>
      <c r="B82" s="95" t="s">
        <v>77</v>
      </c>
      <c r="C82" s="69">
        <v>450000</v>
      </c>
      <c r="D82" s="64"/>
      <c r="E82" s="64"/>
      <c r="F82" s="64"/>
      <c r="G82" s="85"/>
      <c r="H82" s="97">
        <f t="shared" si="3"/>
        <v>450000</v>
      </c>
    </row>
    <row r="83" spans="1:8" x14ac:dyDescent="0.35">
      <c r="A83" s="82">
        <v>9</v>
      </c>
      <c r="B83" s="95" t="s">
        <v>78</v>
      </c>
      <c r="C83" s="69">
        <v>250000</v>
      </c>
      <c r="D83" s="64"/>
      <c r="E83" s="64"/>
      <c r="F83" s="64"/>
      <c r="G83" s="85"/>
      <c r="H83" s="97">
        <f t="shared" si="3"/>
        <v>250000</v>
      </c>
    </row>
    <row r="84" spans="1:8" x14ac:dyDescent="0.35">
      <c r="A84" s="82">
        <v>10</v>
      </c>
      <c r="B84" s="95" t="s">
        <v>79</v>
      </c>
      <c r="C84" s="69">
        <v>100000</v>
      </c>
      <c r="D84" s="64"/>
      <c r="E84" s="64"/>
      <c r="F84" s="64"/>
      <c r="G84" s="85"/>
      <c r="H84" s="97">
        <f t="shared" si="3"/>
        <v>100000</v>
      </c>
    </row>
    <row r="85" spans="1:8" ht="42" x14ac:dyDescent="0.35">
      <c r="A85" s="82">
        <v>11</v>
      </c>
      <c r="B85" s="98" t="s">
        <v>317</v>
      </c>
      <c r="C85" s="72">
        <v>250000</v>
      </c>
      <c r="D85" s="64"/>
      <c r="E85" s="64"/>
      <c r="F85" s="64"/>
      <c r="G85" s="85"/>
      <c r="H85" s="97">
        <f t="shared" si="3"/>
        <v>250000</v>
      </c>
    </row>
    <row r="86" spans="1:8" ht="21.75" thickBot="1" x14ac:dyDescent="0.4">
      <c r="A86" s="82">
        <v>12</v>
      </c>
      <c r="B86" s="99" t="s">
        <v>318</v>
      </c>
      <c r="C86" s="100">
        <v>5662000</v>
      </c>
      <c r="D86" s="64"/>
      <c r="E86" s="64"/>
      <c r="F86" s="64"/>
      <c r="G86" s="85">
        <v>4338000</v>
      </c>
      <c r="H86" s="97">
        <f t="shared" si="3"/>
        <v>10000000</v>
      </c>
    </row>
    <row r="87" spans="1:8" ht="21.75" thickBot="1" x14ac:dyDescent="0.4">
      <c r="A87" s="46" t="s">
        <v>80</v>
      </c>
      <c r="B87" s="47" t="s">
        <v>81</v>
      </c>
      <c r="C87" s="80">
        <f>SUM(C88:C88)</f>
        <v>250000</v>
      </c>
      <c r="D87" s="81"/>
      <c r="E87" s="81"/>
      <c r="F87" s="81"/>
      <c r="G87" s="80"/>
      <c r="H87" s="80">
        <f>SUM(H88:H88)</f>
        <v>250000</v>
      </c>
    </row>
    <row r="88" spans="1:8" ht="21.75" thickBot="1" x14ac:dyDescent="0.4">
      <c r="A88" s="101">
        <v>1</v>
      </c>
      <c r="B88" s="102" t="s">
        <v>319</v>
      </c>
      <c r="C88" s="72">
        <v>250000</v>
      </c>
      <c r="D88" s="103"/>
      <c r="E88" s="66"/>
      <c r="F88" s="103"/>
      <c r="G88" s="66"/>
      <c r="H88" s="104">
        <f>+C88+G88</f>
        <v>250000</v>
      </c>
    </row>
    <row r="89" spans="1:8" ht="21.75" thickBot="1" x14ac:dyDescent="0.4">
      <c r="A89" s="46" t="s">
        <v>82</v>
      </c>
      <c r="B89" s="60" t="s">
        <v>83</v>
      </c>
      <c r="C89" s="80">
        <f>SUM(C90:C102)</f>
        <v>1387000</v>
      </c>
      <c r="D89" s="81"/>
      <c r="E89" s="81"/>
      <c r="F89" s="81"/>
      <c r="G89" s="80"/>
      <c r="H89" s="80">
        <f>+C89</f>
        <v>1387000</v>
      </c>
    </row>
    <row r="90" spans="1:8" x14ac:dyDescent="0.35">
      <c r="A90" s="82">
        <v>1</v>
      </c>
      <c r="B90" s="105" t="s">
        <v>84</v>
      </c>
      <c r="C90" s="106">
        <v>500000</v>
      </c>
      <c r="D90" s="64"/>
      <c r="E90" s="64"/>
      <c r="F90" s="64"/>
      <c r="G90" s="85"/>
      <c r="H90" s="67">
        <f>+C90+G90</f>
        <v>500000</v>
      </c>
    </row>
    <row r="91" spans="1:8" x14ac:dyDescent="0.35">
      <c r="A91" s="82">
        <v>2</v>
      </c>
      <c r="B91" s="107" t="s">
        <v>320</v>
      </c>
      <c r="C91" s="108">
        <v>10000</v>
      </c>
      <c r="D91" s="64"/>
      <c r="E91" s="64"/>
      <c r="F91" s="64"/>
      <c r="G91" s="85"/>
      <c r="H91" s="67">
        <f>SUM(C91:G91)</f>
        <v>10000</v>
      </c>
    </row>
    <row r="92" spans="1:8" x14ac:dyDescent="0.35">
      <c r="A92" s="82">
        <v>3</v>
      </c>
      <c r="B92" s="107" t="s">
        <v>85</v>
      </c>
      <c r="C92" s="109">
        <v>152000</v>
      </c>
      <c r="D92" s="64"/>
      <c r="E92" s="64"/>
      <c r="F92" s="64"/>
      <c r="G92" s="85"/>
      <c r="H92" s="67">
        <f t="shared" ref="H92:H102" si="4">SUM(C92:G92)</f>
        <v>152000</v>
      </c>
    </row>
    <row r="93" spans="1:8" x14ac:dyDescent="0.35">
      <c r="A93" s="82">
        <v>4</v>
      </c>
      <c r="B93" s="110" t="s">
        <v>86</v>
      </c>
      <c r="C93" s="111">
        <v>10000</v>
      </c>
      <c r="D93" s="64"/>
      <c r="E93" s="64"/>
      <c r="F93" s="64"/>
      <c r="G93" s="85"/>
      <c r="H93" s="67">
        <f t="shared" si="4"/>
        <v>10000</v>
      </c>
    </row>
    <row r="94" spans="1:8" x14ac:dyDescent="0.35">
      <c r="A94" s="82">
        <v>5</v>
      </c>
      <c r="B94" s="112" t="s">
        <v>321</v>
      </c>
      <c r="C94" s="111">
        <v>40000</v>
      </c>
      <c r="D94" s="64"/>
      <c r="E94" s="64"/>
      <c r="F94" s="64"/>
      <c r="G94" s="85"/>
      <c r="H94" s="67">
        <f t="shared" si="4"/>
        <v>40000</v>
      </c>
    </row>
    <row r="95" spans="1:8" x14ac:dyDescent="0.35">
      <c r="A95" s="82">
        <v>6</v>
      </c>
      <c r="B95" s="113" t="s">
        <v>322</v>
      </c>
      <c r="C95" s="111">
        <v>500000</v>
      </c>
      <c r="D95" s="64"/>
      <c r="E95" s="64"/>
      <c r="F95" s="64"/>
      <c r="G95" s="85"/>
      <c r="H95" s="67">
        <f t="shared" si="4"/>
        <v>500000</v>
      </c>
    </row>
    <row r="96" spans="1:8" x14ac:dyDescent="0.35">
      <c r="A96" s="82">
        <v>7</v>
      </c>
      <c r="B96" s="107" t="s">
        <v>87</v>
      </c>
      <c r="C96" s="114">
        <v>50000</v>
      </c>
      <c r="D96" s="64"/>
      <c r="E96" s="64"/>
      <c r="F96" s="64"/>
      <c r="G96" s="85"/>
      <c r="H96" s="67">
        <f t="shared" si="4"/>
        <v>50000</v>
      </c>
    </row>
    <row r="97" spans="1:8" x14ac:dyDescent="0.35">
      <c r="A97" s="82">
        <v>8</v>
      </c>
      <c r="B97" s="107" t="s">
        <v>323</v>
      </c>
      <c r="C97" s="115">
        <v>20000</v>
      </c>
      <c r="D97" s="64"/>
      <c r="E97" s="64"/>
      <c r="F97" s="64"/>
      <c r="G97" s="85"/>
      <c r="H97" s="67">
        <f t="shared" si="4"/>
        <v>20000</v>
      </c>
    </row>
    <row r="98" spans="1:8" x14ac:dyDescent="0.35">
      <c r="A98" s="82">
        <v>9</v>
      </c>
      <c r="B98" s="112" t="s">
        <v>88</v>
      </c>
      <c r="C98" s="115">
        <v>10000</v>
      </c>
      <c r="D98" s="64"/>
      <c r="E98" s="64"/>
      <c r="F98" s="64"/>
      <c r="G98" s="85"/>
      <c r="H98" s="67">
        <f t="shared" si="4"/>
        <v>10000</v>
      </c>
    </row>
    <row r="99" spans="1:8" x14ac:dyDescent="0.35">
      <c r="A99" s="82">
        <v>10</v>
      </c>
      <c r="B99" s="116" t="s">
        <v>89</v>
      </c>
      <c r="C99" s="117">
        <v>30000</v>
      </c>
      <c r="D99" s="64"/>
      <c r="E99" s="64"/>
      <c r="F99" s="64"/>
      <c r="G99" s="85"/>
      <c r="H99" s="67">
        <f t="shared" si="4"/>
        <v>30000</v>
      </c>
    </row>
    <row r="100" spans="1:8" x14ac:dyDescent="0.35">
      <c r="A100" s="82">
        <v>11</v>
      </c>
      <c r="B100" s="62" t="s">
        <v>90</v>
      </c>
      <c r="C100" s="69">
        <v>25000</v>
      </c>
      <c r="D100" s="64"/>
      <c r="E100" s="64"/>
      <c r="F100" s="64"/>
      <c r="G100" s="85"/>
      <c r="H100" s="67">
        <f t="shared" si="4"/>
        <v>25000</v>
      </c>
    </row>
    <row r="101" spans="1:8" x14ac:dyDescent="0.35">
      <c r="A101" s="82">
        <v>12</v>
      </c>
      <c r="B101" s="73" t="s">
        <v>324</v>
      </c>
      <c r="C101" s="69">
        <v>25000</v>
      </c>
      <c r="D101" s="64"/>
      <c r="E101" s="64"/>
      <c r="F101" s="64"/>
      <c r="G101" s="85"/>
      <c r="H101" s="67">
        <f t="shared" si="4"/>
        <v>25000</v>
      </c>
    </row>
    <row r="102" spans="1:8" ht="21.75" thickBot="1" x14ac:dyDescent="0.4">
      <c r="A102" s="82">
        <v>13</v>
      </c>
      <c r="B102" s="118" t="s">
        <v>325</v>
      </c>
      <c r="C102" s="79">
        <v>15000</v>
      </c>
      <c r="D102" s="64"/>
      <c r="E102" s="64"/>
      <c r="F102" s="64"/>
      <c r="G102" s="85"/>
      <c r="H102" s="67">
        <f t="shared" si="4"/>
        <v>15000</v>
      </c>
    </row>
    <row r="103" spans="1:8" ht="21.75" thickBot="1" x14ac:dyDescent="0.4">
      <c r="A103" s="46" t="s">
        <v>91</v>
      </c>
      <c r="B103" s="60" t="s">
        <v>92</v>
      </c>
      <c r="C103" s="80">
        <f>+C104+C105+C106</f>
        <v>604000</v>
      </c>
      <c r="D103" s="81"/>
      <c r="E103" s="81"/>
      <c r="F103" s="81"/>
      <c r="G103" s="80"/>
      <c r="H103" s="80">
        <f>SUM(H104:H106)</f>
        <v>604000</v>
      </c>
    </row>
    <row r="104" spans="1:8" x14ac:dyDescent="0.35">
      <c r="A104" s="87">
        <v>1</v>
      </c>
      <c r="B104" s="102" t="s">
        <v>93</v>
      </c>
      <c r="C104" s="119">
        <v>80000</v>
      </c>
      <c r="D104" s="66"/>
      <c r="E104" s="64"/>
      <c r="F104" s="64"/>
      <c r="G104" s="85"/>
      <c r="H104" s="120">
        <f>+C104+G104</f>
        <v>80000</v>
      </c>
    </row>
    <row r="105" spans="1:8" x14ac:dyDescent="0.35">
      <c r="A105" s="87">
        <v>2</v>
      </c>
      <c r="B105" s="121" t="s">
        <v>326</v>
      </c>
      <c r="C105" s="122">
        <v>474000</v>
      </c>
      <c r="D105" s="85"/>
      <c r="E105" s="64"/>
      <c r="F105" s="64"/>
      <c r="G105" s="85"/>
      <c r="H105" s="120">
        <f>+C105</f>
        <v>474000</v>
      </c>
    </row>
    <row r="106" spans="1:8" ht="21.75" thickBot="1" x14ac:dyDescent="0.4">
      <c r="A106" s="87">
        <v>3</v>
      </c>
      <c r="B106" s="123" t="s">
        <v>327</v>
      </c>
      <c r="C106" s="124">
        <v>50000</v>
      </c>
      <c r="D106" s="125"/>
      <c r="E106" s="64"/>
      <c r="F106" s="64"/>
      <c r="G106" s="85"/>
      <c r="H106" s="120">
        <f>+C106</f>
        <v>50000</v>
      </c>
    </row>
    <row r="107" spans="1:8" ht="21.75" thickBot="1" x14ac:dyDescent="0.4">
      <c r="A107" s="46" t="s">
        <v>94</v>
      </c>
      <c r="B107" s="60" t="s">
        <v>95</v>
      </c>
      <c r="C107" s="80">
        <f>SUM(C108:C128)</f>
        <v>436358</v>
      </c>
      <c r="D107" s="81"/>
      <c r="E107" s="81"/>
      <c r="F107" s="81"/>
      <c r="G107" s="80"/>
      <c r="H107" s="80">
        <f>+C107</f>
        <v>436358</v>
      </c>
    </row>
    <row r="108" spans="1:8" x14ac:dyDescent="0.35">
      <c r="A108" s="126">
        <v>1</v>
      </c>
      <c r="B108" s="102" t="s">
        <v>328</v>
      </c>
      <c r="C108" s="127">
        <v>100000</v>
      </c>
      <c r="D108" s="70"/>
      <c r="E108" s="70"/>
      <c r="F108" s="70"/>
      <c r="G108" s="71"/>
      <c r="H108" s="67">
        <f>+C108+G108</f>
        <v>100000</v>
      </c>
    </row>
    <row r="109" spans="1:8" x14ac:dyDescent="0.35">
      <c r="A109" s="126">
        <v>2</v>
      </c>
      <c r="B109" s="121" t="s">
        <v>96</v>
      </c>
      <c r="C109" s="127">
        <v>8500</v>
      </c>
      <c r="D109" s="70"/>
      <c r="E109" s="70"/>
      <c r="F109" s="70"/>
      <c r="G109" s="71"/>
      <c r="H109" s="67">
        <f>+C109</f>
        <v>8500</v>
      </c>
    </row>
    <row r="110" spans="1:8" x14ac:dyDescent="0.35">
      <c r="A110" s="126">
        <v>3</v>
      </c>
      <c r="B110" s="121" t="s">
        <v>97</v>
      </c>
      <c r="C110" s="127">
        <v>12000</v>
      </c>
      <c r="D110" s="70"/>
      <c r="E110" s="70"/>
      <c r="F110" s="70"/>
      <c r="G110" s="71"/>
      <c r="H110" s="67">
        <f t="shared" ref="H110:H128" si="5">+C110</f>
        <v>12000</v>
      </c>
    </row>
    <row r="111" spans="1:8" x14ac:dyDescent="0.35">
      <c r="A111" s="126">
        <v>4</v>
      </c>
      <c r="B111" s="121" t="s">
        <v>329</v>
      </c>
      <c r="C111" s="127">
        <v>2500</v>
      </c>
      <c r="D111" s="70"/>
      <c r="E111" s="70"/>
      <c r="F111" s="70"/>
      <c r="G111" s="71"/>
      <c r="H111" s="67">
        <f t="shared" si="5"/>
        <v>2500</v>
      </c>
    </row>
    <row r="112" spans="1:8" x14ac:dyDescent="0.35">
      <c r="A112" s="126">
        <v>5</v>
      </c>
      <c r="B112" s="121" t="s">
        <v>330</v>
      </c>
      <c r="C112" s="127">
        <v>8640</v>
      </c>
      <c r="D112" s="70"/>
      <c r="E112" s="70"/>
      <c r="F112" s="70"/>
      <c r="G112" s="71"/>
      <c r="H112" s="67">
        <f t="shared" si="5"/>
        <v>8640</v>
      </c>
    </row>
    <row r="113" spans="1:8" x14ac:dyDescent="0.35">
      <c r="A113" s="126">
        <v>6</v>
      </c>
      <c r="B113" s="128" t="s">
        <v>331</v>
      </c>
      <c r="C113" s="127">
        <v>8418</v>
      </c>
      <c r="D113" s="70"/>
      <c r="E113" s="70"/>
      <c r="F113" s="70"/>
      <c r="G113" s="71"/>
      <c r="H113" s="67">
        <f t="shared" si="5"/>
        <v>8418</v>
      </c>
    </row>
    <row r="114" spans="1:8" x14ac:dyDescent="0.35">
      <c r="A114" s="126">
        <v>7</v>
      </c>
      <c r="B114" s="121" t="s">
        <v>332</v>
      </c>
      <c r="C114" s="127">
        <v>2500</v>
      </c>
      <c r="D114" s="70"/>
      <c r="E114" s="70"/>
      <c r="F114" s="70"/>
      <c r="G114" s="71"/>
      <c r="H114" s="67">
        <f t="shared" si="5"/>
        <v>2500</v>
      </c>
    </row>
    <row r="115" spans="1:8" x14ac:dyDescent="0.35">
      <c r="A115" s="126">
        <v>8</v>
      </c>
      <c r="B115" s="121" t="s">
        <v>98</v>
      </c>
      <c r="C115" s="127">
        <v>5000</v>
      </c>
      <c r="D115" s="70"/>
      <c r="E115" s="70"/>
      <c r="F115" s="70"/>
      <c r="G115" s="71"/>
      <c r="H115" s="67">
        <f t="shared" si="5"/>
        <v>5000</v>
      </c>
    </row>
    <row r="116" spans="1:8" x14ac:dyDescent="0.35">
      <c r="A116" s="126">
        <v>9</v>
      </c>
      <c r="B116" s="128" t="s">
        <v>333</v>
      </c>
      <c r="C116" s="127">
        <v>2000</v>
      </c>
      <c r="D116" s="70"/>
      <c r="E116" s="70"/>
      <c r="F116" s="70"/>
      <c r="G116" s="71"/>
      <c r="H116" s="67">
        <f t="shared" si="5"/>
        <v>2000</v>
      </c>
    </row>
    <row r="117" spans="1:8" x14ac:dyDescent="0.35">
      <c r="A117" s="126">
        <v>10</v>
      </c>
      <c r="B117" s="121" t="s">
        <v>99</v>
      </c>
      <c r="C117" s="129">
        <v>2500</v>
      </c>
      <c r="D117" s="70"/>
      <c r="E117" s="70"/>
      <c r="F117" s="70"/>
      <c r="G117" s="71"/>
      <c r="H117" s="67">
        <f t="shared" si="5"/>
        <v>2500</v>
      </c>
    </row>
    <row r="118" spans="1:8" x14ac:dyDescent="0.35">
      <c r="A118" s="126">
        <v>11</v>
      </c>
      <c r="B118" s="121" t="s">
        <v>100</v>
      </c>
      <c r="C118" s="127">
        <v>6000</v>
      </c>
      <c r="D118" s="70"/>
      <c r="E118" s="70"/>
      <c r="F118" s="70"/>
      <c r="G118" s="71"/>
      <c r="H118" s="67">
        <f t="shared" si="5"/>
        <v>6000</v>
      </c>
    </row>
    <row r="119" spans="1:8" x14ac:dyDescent="0.35">
      <c r="A119" s="126">
        <v>12</v>
      </c>
      <c r="B119" s="121" t="s">
        <v>101</v>
      </c>
      <c r="C119" s="127">
        <v>800</v>
      </c>
      <c r="D119" s="70"/>
      <c r="E119" s="70"/>
      <c r="F119" s="70"/>
      <c r="G119" s="71"/>
      <c r="H119" s="67">
        <f t="shared" si="5"/>
        <v>800</v>
      </c>
    </row>
    <row r="120" spans="1:8" x14ac:dyDescent="0.35">
      <c r="A120" s="126">
        <v>13</v>
      </c>
      <c r="B120" s="121" t="s">
        <v>334</v>
      </c>
      <c r="C120" s="127">
        <v>5000</v>
      </c>
      <c r="D120" s="70"/>
      <c r="E120" s="70"/>
      <c r="F120" s="70"/>
      <c r="G120" s="71"/>
      <c r="H120" s="67">
        <f t="shared" si="5"/>
        <v>5000</v>
      </c>
    </row>
    <row r="121" spans="1:8" x14ac:dyDescent="0.35">
      <c r="A121" s="126">
        <v>14</v>
      </c>
      <c r="B121" s="121" t="s">
        <v>335</v>
      </c>
      <c r="C121" s="127">
        <v>2000</v>
      </c>
      <c r="D121" s="70"/>
      <c r="E121" s="70"/>
      <c r="F121" s="70"/>
      <c r="G121" s="71"/>
      <c r="H121" s="67">
        <f t="shared" si="5"/>
        <v>2000</v>
      </c>
    </row>
    <row r="122" spans="1:8" x14ac:dyDescent="0.35">
      <c r="A122" s="126">
        <v>15</v>
      </c>
      <c r="B122" s="121" t="s">
        <v>336</v>
      </c>
      <c r="C122" s="127">
        <v>5000</v>
      </c>
      <c r="D122" s="70"/>
      <c r="E122" s="70"/>
      <c r="F122" s="70"/>
      <c r="G122" s="71"/>
      <c r="H122" s="67">
        <f t="shared" si="5"/>
        <v>5000</v>
      </c>
    </row>
    <row r="123" spans="1:8" x14ac:dyDescent="0.35">
      <c r="A123" s="126">
        <v>16</v>
      </c>
      <c r="B123" s="130" t="s">
        <v>337</v>
      </c>
      <c r="C123" s="131">
        <v>5000</v>
      </c>
      <c r="D123" s="70"/>
      <c r="E123" s="70"/>
      <c r="F123" s="70"/>
      <c r="G123" s="71"/>
      <c r="H123" s="67">
        <f t="shared" si="5"/>
        <v>5000</v>
      </c>
    </row>
    <row r="124" spans="1:8" x14ac:dyDescent="0.35">
      <c r="A124" s="126">
        <v>17</v>
      </c>
      <c r="B124" s="121" t="s">
        <v>338</v>
      </c>
      <c r="C124" s="127">
        <v>10000</v>
      </c>
      <c r="D124" s="70"/>
      <c r="E124" s="70"/>
      <c r="F124" s="70"/>
      <c r="G124" s="71"/>
      <c r="H124" s="67">
        <f t="shared" si="5"/>
        <v>10000</v>
      </c>
    </row>
    <row r="125" spans="1:8" x14ac:dyDescent="0.35">
      <c r="A125" s="126">
        <v>18</v>
      </c>
      <c r="B125" s="121" t="s">
        <v>339</v>
      </c>
      <c r="C125" s="127">
        <v>45000</v>
      </c>
      <c r="D125" s="70"/>
      <c r="E125" s="70"/>
      <c r="F125" s="70"/>
      <c r="G125" s="71"/>
      <c r="H125" s="67">
        <f t="shared" si="5"/>
        <v>45000</v>
      </c>
    </row>
    <row r="126" spans="1:8" x14ac:dyDescent="0.35">
      <c r="A126" s="126">
        <v>19</v>
      </c>
      <c r="B126" s="92" t="s">
        <v>340</v>
      </c>
      <c r="C126" s="127">
        <v>2500</v>
      </c>
      <c r="D126" s="70"/>
      <c r="E126" s="70"/>
      <c r="F126" s="70"/>
      <c r="G126" s="71"/>
      <c r="H126" s="67">
        <f t="shared" si="5"/>
        <v>2500</v>
      </c>
    </row>
    <row r="127" spans="1:8" x14ac:dyDescent="0.35">
      <c r="A127" s="126">
        <v>20</v>
      </c>
      <c r="B127" s="121" t="s">
        <v>341</v>
      </c>
      <c r="C127" s="132">
        <v>200000</v>
      </c>
      <c r="D127" s="70"/>
      <c r="E127" s="70"/>
      <c r="F127" s="70"/>
      <c r="G127" s="71"/>
      <c r="H127" s="67">
        <f t="shared" si="5"/>
        <v>200000</v>
      </c>
    </row>
    <row r="128" spans="1:8" ht="21.75" thickBot="1" x14ac:dyDescent="0.4">
      <c r="A128" s="126">
        <v>21</v>
      </c>
      <c r="B128" s="92" t="s">
        <v>342</v>
      </c>
      <c r="C128" s="133">
        <v>3000</v>
      </c>
      <c r="D128" s="70"/>
      <c r="E128" s="70"/>
      <c r="F128" s="70"/>
      <c r="G128" s="71"/>
      <c r="H128" s="67">
        <f t="shared" si="5"/>
        <v>3000</v>
      </c>
    </row>
    <row r="129" spans="1:8" ht="21.75" thickBot="1" x14ac:dyDescent="0.4">
      <c r="A129" s="46" t="s">
        <v>102</v>
      </c>
      <c r="B129" s="60" t="s">
        <v>103</v>
      </c>
      <c r="C129" s="80">
        <f>+C130+C131</f>
        <v>60000</v>
      </c>
      <c r="D129" s="81"/>
      <c r="E129" s="81"/>
      <c r="F129" s="81"/>
      <c r="G129" s="80"/>
      <c r="H129" s="80">
        <f>+H130+H131</f>
        <v>60000</v>
      </c>
    </row>
    <row r="130" spans="1:8" x14ac:dyDescent="0.35">
      <c r="A130" s="61">
        <v>1</v>
      </c>
      <c r="B130" s="134" t="s">
        <v>343</v>
      </c>
      <c r="C130" s="63">
        <v>30000</v>
      </c>
      <c r="D130" s="70"/>
      <c r="E130" s="70"/>
      <c r="F130" s="70"/>
      <c r="G130" s="71"/>
      <c r="H130" s="135">
        <f>+C130+G130</f>
        <v>30000</v>
      </c>
    </row>
    <row r="131" spans="1:8" ht="21.75" thickBot="1" x14ac:dyDescent="0.4">
      <c r="A131" s="68">
        <v>2</v>
      </c>
      <c r="B131" s="136" t="s">
        <v>344</v>
      </c>
      <c r="C131" s="69">
        <v>30000</v>
      </c>
      <c r="D131" s="70"/>
      <c r="E131" s="70"/>
      <c r="F131" s="70"/>
      <c r="G131" s="71"/>
      <c r="H131" s="135">
        <f>SUM(C131:G131)</f>
        <v>30000</v>
      </c>
    </row>
    <row r="132" spans="1:8" ht="21.75" thickBot="1" x14ac:dyDescent="0.4">
      <c r="A132" s="137" t="s">
        <v>104</v>
      </c>
      <c r="B132" s="60" t="s">
        <v>105</v>
      </c>
      <c r="C132" s="80">
        <f>+C133+C134+C135</f>
        <v>351642</v>
      </c>
      <c r="D132" s="138"/>
      <c r="E132" s="138"/>
      <c r="F132" s="138"/>
      <c r="G132" s="139"/>
      <c r="H132" s="139">
        <f>+H133+H134+H135</f>
        <v>351642</v>
      </c>
    </row>
    <row r="133" spans="1:8" x14ac:dyDescent="0.35">
      <c r="A133" s="140">
        <v>1</v>
      </c>
      <c r="B133" s="141" t="s">
        <v>106</v>
      </c>
      <c r="C133" s="142">
        <v>300000</v>
      </c>
      <c r="D133" s="143"/>
      <c r="E133" s="143"/>
      <c r="F133" s="66"/>
      <c r="G133" s="65"/>
      <c r="H133" s="144">
        <f t="shared" ref="H133:H146" si="6">+C133</f>
        <v>300000</v>
      </c>
    </row>
    <row r="134" spans="1:8" x14ac:dyDescent="0.35">
      <c r="A134" s="140">
        <v>2</v>
      </c>
      <c r="B134" s="141" t="s">
        <v>107</v>
      </c>
      <c r="C134" s="145">
        <v>41642</v>
      </c>
      <c r="D134" s="146"/>
      <c r="E134" s="146"/>
      <c r="F134" s="71"/>
      <c r="G134" s="70"/>
      <c r="H134" s="147">
        <f t="shared" si="6"/>
        <v>41642</v>
      </c>
    </row>
    <row r="135" spans="1:8" ht="21.75" thickBot="1" x14ac:dyDescent="0.4">
      <c r="A135" s="140">
        <v>3</v>
      </c>
      <c r="B135" s="148" t="s">
        <v>108</v>
      </c>
      <c r="C135" s="149">
        <v>10000</v>
      </c>
      <c r="D135" s="150"/>
      <c r="E135" s="150"/>
      <c r="F135" s="151"/>
      <c r="G135" s="152"/>
      <c r="H135" s="153">
        <f t="shared" si="6"/>
        <v>10000</v>
      </c>
    </row>
    <row r="136" spans="1:8" ht="21.75" thickBot="1" x14ac:dyDescent="0.4">
      <c r="A136" s="154" t="s">
        <v>109</v>
      </c>
      <c r="B136" s="60" t="s">
        <v>110</v>
      </c>
      <c r="C136" s="80">
        <f>SUM(C137:C146)</f>
        <v>400000</v>
      </c>
      <c r="D136" s="155"/>
      <c r="E136" s="155"/>
      <c r="F136" s="155"/>
      <c r="G136" s="156"/>
      <c r="H136" s="156">
        <f t="shared" si="6"/>
        <v>400000</v>
      </c>
    </row>
    <row r="137" spans="1:8" x14ac:dyDescent="0.35">
      <c r="A137" s="68">
        <v>1</v>
      </c>
      <c r="B137" s="102" t="s">
        <v>111</v>
      </c>
      <c r="C137" s="63">
        <v>60000</v>
      </c>
      <c r="D137" s="70"/>
      <c r="E137" s="70"/>
      <c r="F137" s="70"/>
      <c r="G137" s="71"/>
      <c r="H137" s="135">
        <f t="shared" si="6"/>
        <v>60000</v>
      </c>
    </row>
    <row r="138" spans="1:8" x14ac:dyDescent="0.35">
      <c r="A138" s="68">
        <v>2</v>
      </c>
      <c r="B138" s="157" t="s">
        <v>112</v>
      </c>
      <c r="C138" s="69">
        <v>60000</v>
      </c>
      <c r="D138" s="70"/>
      <c r="E138" s="70"/>
      <c r="F138" s="70"/>
      <c r="G138" s="71"/>
      <c r="H138" s="135">
        <f t="shared" si="6"/>
        <v>60000</v>
      </c>
    </row>
    <row r="139" spans="1:8" x14ac:dyDescent="0.35">
      <c r="A139" s="68">
        <v>3</v>
      </c>
      <c r="B139" s="121" t="s">
        <v>113</v>
      </c>
      <c r="C139" s="69">
        <v>60000</v>
      </c>
      <c r="D139" s="70"/>
      <c r="E139" s="70"/>
      <c r="F139" s="70"/>
      <c r="G139" s="71"/>
      <c r="H139" s="135">
        <f t="shared" si="6"/>
        <v>60000</v>
      </c>
    </row>
    <row r="140" spans="1:8" x14ac:dyDescent="0.35">
      <c r="A140" s="68">
        <v>4</v>
      </c>
      <c r="B140" s="121" t="s">
        <v>114</v>
      </c>
      <c r="C140" s="69">
        <v>30000</v>
      </c>
      <c r="D140" s="70"/>
      <c r="E140" s="70"/>
      <c r="F140" s="70"/>
      <c r="G140" s="71"/>
      <c r="H140" s="135">
        <f t="shared" si="6"/>
        <v>30000</v>
      </c>
    </row>
    <row r="141" spans="1:8" x14ac:dyDescent="0.35">
      <c r="A141" s="68">
        <v>5</v>
      </c>
      <c r="B141" s="158" t="s">
        <v>115</v>
      </c>
      <c r="C141" s="69">
        <v>30000</v>
      </c>
      <c r="D141" s="70"/>
      <c r="E141" s="70"/>
      <c r="F141" s="70"/>
      <c r="G141" s="71"/>
      <c r="H141" s="135">
        <f t="shared" si="6"/>
        <v>30000</v>
      </c>
    </row>
    <row r="142" spans="1:8" x14ac:dyDescent="0.35">
      <c r="A142" s="68">
        <v>6</v>
      </c>
      <c r="B142" s="157" t="s">
        <v>116</v>
      </c>
      <c r="C142" s="69">
        <v>30000</v>
      </c>
      <c r="D142" s="70"/>
      <c r="E142" s="70"/>
      <c r="F142" s="70"/>
      <c r="G142" s="71"/>
      <c r="H142" s="135">
        <f t="shared" si="6"/>
        <v>30000</v>
      </c>
    </row>
    <row r="143" spans="1:8" x14ac:dyDescent="0.35">
      <c r="A143" s="68">
        <v>7</v>
      </c>
      <c r="B143" s="157" t="s">
        <v>117</v>
      </c>
      <c r="C143" s="69">
        <v>35000</v>
      </c>
      <c r="D143" s="70"/>
      <c r="E143" s="70"/>
      <c r="F143" s="70"/>
      <c r="G143" s="71"/>
      <c r="H143" s="135">
        <f t="shared" si="6"/>
        <v>35000</v>
      </c>
    </row>
    <row r="144" spans="1:8" x14ac:dyDescent="0.35">
      <c r="A144" s="68">
        <v>8</v>
      </c>
      <c r="B144" s="158" t="s">
        <v>118</v>
      </c>
      <c r="C144" s="69">
        <v>40000</v>
      </c>
      <c r="D144" s="70"/>
      <c r="E144" s="70"/>
      <c r="F144" s="70"/>
      <c r="G144" s="71"/>
      <c r="H144" s="135">
        <f t="shared" si="6"/>
        <v>40000</v>
      </c>
    </row>
    <row r="145" spans="1:8" x14ac:dyDescent="0.35">
      <c r="A145" s="68">
        <v>9</v>
      </c>
      <c r="B145" s="121" t="s">
        <v>119</v>
      </c>
      <c r="C145" s="69">
        <v>30000</v>
      </c>
      <c r="D145" s="70"/>
      <c r="E145" s="70"/>
      <c r="F145" s="70"/>
      <c r="G145" s="71"/>
      <c r="H145" s="135">
        <f t="shared" si="6"/>
        <v>30000</v>
      </c>
    </row>
    <row r="146" spans="1:8" ht="21.75" thickBot="1" x14ac:dyDescent="0.4">
      <c r="A146" s="68">
        <v>10</v>
      </c>
      <c r="B146" s="121" t="s">
        <v>120</v>
      </c>
      <c r="C146" s="69">
        <v>25000</v>
      </c>
      <c r="D146" s="70"/>
      <c r="E146" s="70"/>
      <c r="F146" s="70"/>
      <c r="G146" s="71"/>
      <c r="H146" s="135">
        <f t="shared" si="6"/>
        <v>25000</v>
      </c>
    </row>
    <row r="147" spans="1:8" ht="21.75" thickBot="1" x14ac:dyDescent="0.4">
      <c r="A147" s="46" t="s">
        <v>121</v>
      </c>
      <c r="B147" s="60" t="s">
        <v>122</v>
      </c>
      <c r="C147" s="80">
        <f>SUM(C148:C165)</f>
        <v>3422500</v>
      </c>
      <c r="D147" s="81"/>
      <c r="E147" s="81"/>
      <c r="F147" s="81"/>
      <c r="G147" s="80"/>
      <c r="H147" s="80">
        <f>SUM(H148:H165)</f>
        <v>3422500</v>
      </c>
    </row>
    <row r="148" spans="1:8" x14ac:dyDescent="0.35">
      <c r="A148" s="61">
        <v>1</v>
      </c>
      <c r="B148" s="62" t="s">
        <v>123</v>
      </c>
      <c r="C148" s="63">
        <v>80000</v>
      </c>
      <c r="D148" s="65"/>
      <c r="E148" s="65"/>
      <c r="F148" s="65"/>
      <c r="G148" s="66"/>
      <c r="H148" s="159">
        <f>+C148+G148</f>
        <v>80000</v>
      </c>
    </row>
    <row r="149" spans="1:8" x14ac:dyDescent="0.35">
      <c r="A149" s="68">
        <v>2</v>
      </c>
      <c r="B149" s="62" t="s">
        <v>124</v>
      </c>
      <c r="C149" s="69">
        <v>30000</v>
      </c>
      <c r="D149" s="70"/>
      <c r="E149" s="70"/>
      <c r="F149" s="70"/>
      <c r="G149" s="71"/>
      <c r="H149" s="135">
        <f>+C149+G149</f>
        <v>30000</v>
      </c>
    </row>
    <row r="150" spans="1:8" x14ac:dyDescent="0.35">
      <c r="A150" s="68">
        <v>3</v>
      </c>
      <c r="B150" s="73" t="s">
        <v>125</v>
      </c>
      <c r="C150" s="69">
        <v>20000</v>
      </c>
      <c r="D150" s="70"/>
      <c r="E150" s="70"/>
      <c r="F150" s="70"/>
      <c r="G150" s="71"/>
      <c r="H150" s="135">
        <f t="shared" ref="H150:H165" si="7">+C150+G150</f>
        <v>20000</v>
      </c>
    </row>
    <row r="151" spans="1:8" x14ac:dyDescent="0.35">
      <c r="A151" s="68">
        <v>4</v>
      </c>
      <c r="B151" s="62" t="s">
        <v>126</v>
      </c>
      <c r="C151" s="69">
        <v>2800000</v>
      </c>
      <c r="D151" s="70"/>
      <c r="E151" s="70"/>
      <c r="F151" s="70"/>
      <c r="G151" s="71"/>
      <c r="H151" s="135">
        <f t="shared" si="7"/>
        <v>2800000</v>
      </c>
    </row>
    <row r="152" spans="1:8" x14ac:dyDescent="0.35">
      <c r="A152" s="68">
        <v>5</v>
      </c>
      <c r="B152" s="62" t="s">
        <v>127</v>
      </c>
      <c r="C152" s="69">
        <v>100000</v>
      </c>
      <c r="D152" s="70"/>
      <c r="E152" s="70"/>
      <c r="F152" s="70"/>
      <c r="G152" s="71"/>
      <c r="H152" s="135">
        <f t="shared" si="7"/>
        <v>100000</v>
      </c>
    </row>
    <row r="153" spans="1:8" x14ac:dyDescent="0.35">
      <c r="A153" s="68">
        <v>6</v>
      </c>
      <c r="B153" s="74" t="s">
        <v>128</v>
      </c>
      <c r="C153" s="69">
        <v>35000</v>
      </c>
      <c r="D153" s="70"/>
      <c r="E153" s="70"/>
      <c r="F153" s="70"/>
      <c r="G153" s="71"/>
      <c r="H153" s="135">
        <f t="shared" si="7"/>
        <v>35000</v>
      </c>
    </row>
    <row r="154" spans="1:8" x14ac:dyDescent="0.35">
      <c r="A154" s="68">
        <v>7</v>
      </c>
      <c r="B154" s="73" t="s">
        <v>129</v>
      </c>
      <c r="C154" s="69">
        <v>5000</v>
      </c>
      <c r="D154" s="70"/>
      <c r="E154" s="70"/>
      <c r="F154" s="70"/>
      <c r="G154" s="71"/>
      <c r="H154" s="135">
        <f t="shared" si="7"/>
        <v>5000</v>
      </c>
    </row>
    <row r="155" spans="1:8" x14ac:dyDescent="0.35">
      <c r="A155" s="68">
        <v>8</v>
      </c>
      <c r="B155" s="62" t="s">
        <v>130</v>
      </c>
      <c r="C155" s="69">
        <v>100000</v>
      </c>
      <c r="D155" s="70"/>
      <c r="E155" s="70"/>
      <c r="F155" s="70"/>
      <c r="G155" s="71"/>
      <c r="H155" s="135">
        <f t="shared" si="7"/>
        <v>100000</v>
      </c>
    </row>
    <row r="156" spans="1:8" x14ac:dyDescent="0.35">
      <c r="A156" s="68">
        <v>9</v>
      </c>
      <c r="B156" s="62" t="s">
        <v>131</v>
      </c>
      <c r="C156" s="69">
        <v>95000</v>
      </c>
      <c r="D156" s="70"/>
      <c r="E156" s="70"/>
      <c r="F156" s="70"/>
      <c r="G156" s="71"/>
      <c r="H156" s="135">
        <f t="shared" si="7"/>
        <v>95000</v>
      </c>
    </row>
    <row r="157" spans="1:8" x14ac:dyDescent="0.35">
      <c r="A157" s="68">
        <v>10</v>
      </c>
      <c r="B157" s="62" t="s">
        <v>132</v>
      </c>
      <c r="C157" s="69">
        <v>4000</v>
      </c>
      <c r="D157" s="70"/>
      <c r="E157" s="70"/>
      <c r="F157" s="70"/>
      <c r="G157" s="71"/>
      <c r="H157" s="135">
        <f t="shared" si="7"/>
        <v>4000</v>
      </c>
    </row>
    <row r="158" spans="1:8" x14ac:dyDescent="0.35">
      <c r="A158" s="68">
        <v>11</v>
      </c>
      <c r="B158" s="62" t="s">
        <v>345</v>
      </c>
      <c r="C158" s="69">
        <v>3500</v>
      </c>
      <c r="D158" s="70"/>
      <c r="E158" s="70"/>
      <c r="F158" s="70"/>
      <c r="G158" s="71"/>
      <c r="H158" s="135">
        <f t="shared" si="7"/>
        <v>3500</v>
      </c>
    </row>
    <row r="159" spans="1:8" x14ac:dyDescent="0.35">
      <c r="A159" s="68">
        <v>12</v>
      </c>
      <c r="B159" s="62" t="s">
        <v>133</v>
      </c>
      <c r="C159" s="160">
        <v>15000</v>
      </c>
      <c r="D159" s="70"/>
      <c r="E159" s="70"/>
      <c r="F159" s="70"/>
      <c r="G159" s="71"/>
      <c r="H159" s="135">
        <f t="shared" si="7"/>
        <v>15000</v>
      </c>
    </row>
    <row r="160" spans="1:8" x14ac:dyDescent="0.35">
      <c r="A160" s="68">
        <v>13</v>
      </c>
      <c r="B160" s="62" t="s">
        <v>346</v>
      </c>
      <c r="C160" s="69">
        <v>10000</v>
      </c>
      <c r="D160" s="70"/>
      <c r="E160" s="70"/>
      <c r="F160" s="70"/>
      <c r="G160" s="71"/>
      <c r="H160" s="135">
        <f t="shared" si="7"/>
        <v>10000</v>
      </c>
    </row>
    <row r="161" spans="1:8" x14ac:dyDescent="0.35">
      <c r="A161" s="68">
        <v>14</v>
      </c>
      <c r="B161" s="62" t="s">
        <v>347</v>
      </c>
      <c r="C161" s="69">
        <v>10000</v>
      </c>
      <c r="D161" s="70"/>
      <c r="E161" s="70"/>
      <c r="F161" s="70"/>
      <c r="G161" s="71"/>
      <c r="H161" s="135">
        <f t="shared" si="7"/>
        <v>10000</v>
      </c>
    </row>
    <row r="162" spans="1:8" x14ac:dyDescent="0.35">
      <c r="A162" s="68">
        <v>15</v>
      </c>
      <c r="B162" s="62" t="s">
        <v>348</v>
      </c>
      <c r="C162" s="69">
        <v>85000</v>
      </c>
      <c r="D162" s="70"/>
      <c r="E162" s="70"/>
      <c r="F162" s="70"/>
      <c r="G162" s="71"/>
      <c r="H162" s="135">
        <f t="shared" si="7"/>
        <v>85000</v>
      </c>
    </row>
    <row r="163" spans="1:8" x14ac:dyDescent="0.35">
      <c r="A163" s="68">
        <v>16</v>
      </c>
      <c r="B163" s="62" t="s">
        <v>349</v>
      </c>
      <c r="C163" s="69">
        <v>15000</v>
      </c>
      <c r="D163" s="70"/>
      <c r="E163" s="70"/>
      <c r="F163" s="70"/>
      <c r="G163" s="71"/>
      <c r="H163" s="135">
        <f t="shared" si="7"/>
        <v>15000</v>
      </c>
    </row>
    <row r="164" spans="1:8" x14ac:dyDescent="0.35">
      <c r="A164" s="68">
        <v>17</v>
      </c>
      <c r="B164" s="62" t="s">
        <v>350</v>
      </c>
      <c r="C164" s="69">
        <v>10000</v>
      </c>
      <c r="D164" s="70"/>
      <c r="E164" s="70"/>
      <c r="F164" s="70"/>
      <c r="G164" s="71"/>
      <c r="H164" s="135">
        <f t="shared" si="7"/>
        <v>10000</v>
      </c>
    </row>
    <row r="165" spans="1:8" ht="21.75" thickBot="1" x14ac:dyDescent="0.4">
      <c r="A165" s="68">
        <v>18</v>
      </c>
      <c r="B165" s="62" t="s">
        <v>351</v>
      </c>
      <c r="C165" s="79">
        <v>5000</v>
      </c>
      <c r="D165" s="70"/>
      <c r="E165" s="70"/>
      <c r="F165" s="70"/>
      <c r="G165" s="71"/>
      <c r="H165" s="135">
        <f t="shared" si="7"/>
        <v>5000</v>
      </c>
    </row>
    <row r="166" spans="1:8" ht="21.75" thickBot="1" x14ac:dyDescent="0.4">
      <c r="A166" s="59" t="s">
        <v>134</v>
      </c>
      <c r="B166" s="52" t="s">
        <v>135</v>
      </c>
      <c r="C166" s="161">
        <f>SUM(C167:C172)</f>
        <v>1900000</v>
      </c>
      <c r="D166" s="162"/>
      <c r="E166" s="162"/>
      <c r="F166" s="162"/>
      <c r="G166" s="161"/>
      <c r="H166" s="161">
        <f>SUM(H167:H172)</f>
        <v>1900000</v>
      </c>
    </row>
    <row r="167" spans="1:8" x14ac:dyDescent="0.35">
      <c r="A167" s="82">
        <v>1</v>
      </c>
      <c r="B167" s="163" t="s">
        <v>136</v>
      </c>
      <c r="C167" s="164">
        <v>800000</v>
      </c>
      <c r="D167" s="64"/>
      <c r="E167" s="64"/>
      <c r="F167" s="64"/>
      <c r="G167" s="85"/>
      <c r="H167" s="164">
        <f>+C167+G167</f>
        <v>800000</v>
      </c>
    </row>
    <row r="168" spans="1:8" x14ac:dyDescent="0.35">
      <c r="A168" s="68">
        <v>2</v>
      </c>
      <c r="B168" s="165" t="s">
        <v>137</v>
      </c>
      <c r="C168" s="166">
        <v>510000</v>
      </c>
      <c r="D168" s="70"/>
      <c r="E168" s="70"/>
      <c r="F168" s="70"/>
      <c r="G168" s="71"/>
      <c r="H168" s="166">
        <f>+C168+G168</f>
        <v>510000</v>
      </c>
    </row>
    <row r="169" spans="1:8" x14ac:dyDescent="0.35">
      <c r="A169" s="68">
        <v>3</v>
      </c>
      <c r="B169" s="165" t="s">
        <v>138</v>
      </c>
      <c r="C169" s="166">
        <v>300000</v>
      </c>
      <c r="D169" s="70"/>
      <c r="E169" s="70"/>
      <c r="F169" s="70"/>
      <c r="G169" s="71"/>
      <c r="H169" s="166">
        <f t="shared" ref="H169:H172" si="8">+C169+G169</f>
        <v>300000</v>
      </c>
    </row>
    <row r="170" spans="1:8" x14ac:dyDescent="0.35">
      <c r="A170" s="68">
        <v>4</v>
      </c>
      <c r="B170" s="165" t="s">
        <v>139</v>
      </c>
      <c r="C170" s="166">
        <v>120000</v>
      </c>
      <c r="D170" s="70"/>
      <c r="E170" s="70"/>
      <c r="F170" s="70"/>
      <c r="G170" s="71"/>
      <c r="H170" s="166">
        <f t="shared" si="8"/>
        <v>120000</v>
      </c>
    </row>
    <row r="171" spans="1:8" x14ac:dyDescent="0.35">
      <c r="A171" s="68">
        <v>5</v>
      </c>
      <c r="B171" s="165" t="s">
        <v>140</v>
      </c>
      <c r="C171" s="166">
        <v>100000</v>
      </c>
      <c r="D171" s="70"/>
      <c r="E171" s="70"/>
      <c r="F171" s="70"/>
      <c r="G171" s="71"/>
      <c r="H171" s="166">
        <f t="shared" si="8"/>
        <v>100000</v>
      </c>
    </row>
    <row r="172" spans="1:8" ht="21.75" thickBot="1" x14ac:dyDescent="0.4">
      <c r="A172" s="167">
        <v>6</v>
      </c>
      <c r="B172" s="168" t="s">
        <v>141</v>
      </c>
      <c r="C172" s="166">
        <v>70000</v>
      </c>
      <c r="D172" s="169"/>
      <c r="E172" s="169"/>
      <c r="F172" s="169"/>
      <c r="G172" s="170"/>
      <c r="H172" s="166">
        <f t="shared" si="8"/>
        <v>70000</v>
      </c>
    </row>
    <row r="173" spans="1:8" ht="21.75" thickBot="1" x14ac:dyDescent="0.4">
      <c r="A173" s="59" t="s">
        <v>142</v>
      </c>
      <c r="B173" s="52" t="s">
        <v>143</v>
      </c>
      <c r="C173" s="171">
        <f>+C174+C179+C216+C242+C259+C269+C290+C294+C235+C285</f>
        <v>18757101</v>
      </c>
      <c r="D173" s="172"/>
      <c r="E173" s="172"/>
      <c r="F173" s="171">
        <f>+F216</f>
        <v>2030020</v>
      </c>
      <c r="G173" s="171">
        <f>+G174+G179+G216+G242+G259+G269+G290+G294+G235+G285</f>
        <v>31250000</v>
      </c>
      <c r="H173" s="171">
        <f>SUM(C173:G173)</f>
        <v>52037121</v>
      </c>
    </row>
    <row r="174" spans="1:8" ht="21.75" thickBot="1" x14ac:dyDescent="0.4">
      <c r="A174" s="173" t="s">
        <v>144</v>
      </c>
      <c r="B174" s="47" t="s">
        <v>145</v>
      </c>
      <c r="C174" s="80">
        <f>SUM(C175:C178)</f>
        <v>561469.80000000005</v>
      </c>
      <c r="D174" s="174"/>
      <c r="E174" s="174"/>
      <c r="F174" s="175"/>
      <c r="G174" s="176">
        <f>SUM(G175:G178)</f>
        <v>900000</v>
      </c>
      <c r="H174" s="139">
        <f>+G174+C174</f>
        <v>1461469.8</v>
      </c>
    </row>
    <row r="175" spans="1:8" x14ac:dyDescent="0.35">
      <c r="A175" s="177">
        <v>1</v>
      </c>
      <c r="B175" s="178" t="s">
        <v>352</v>
      </c>
      <c r="C175" s="179">
        <v>261469.8</v>
      </c>
      <c r="D175" s="180"/>
      <c r="E175" s="180"/>
      <c r="F175" s="94"/>
      <c r="G175" s="181">
        <v>538530.19999999995</v>
      </c>
      <c r="H175" s="91">
        <f>+C175+G175</f>
        <v>800000</v>
      </c>
    </row>
    <row r="176" spans="1:8" x14ac:dyDescent="0.35">
      <c r="A176" s="177">
        <v>2</v>
      </c>
      <c r="B176" s="178" t="s">
        <v>353</v>
      </c>
      <c r="C176" s="179">
        <v>100000</v>
      </c>
      <c r="D176" s="180"/>
      <c r="E176" s="180"/>
      <c r="F176" s="94"/>
      <c r="G176" s="181">
        <v>100000</v>
      </c>
      <c r="H176" s="67">
        <f>+C176+G176</f>
        <v>200000</v>
      </c>
    </row>
    <row r="177" spans="1:8" x14ac:dyDescent="0.35">
      <c r="A177" s="177">
        <v>3</v>
      </c>
      <c r="B177" s="178" t="s">
        <v>146</v>
      </c>
      <c r="C177" s="182">
        <v>100000</v>
      </c>
      <c r="D177" s="180"/>
      <c r="E177" s="180"/>
      <c r="F177" s="94"/>
      <c r="G177" s="181"/>
      <c r="H177" s="67">
        <f>+C177</f>
        <v>100000</v>
      </c>
    </row>
    <row r="178" spans="1:8" ht="21.75" thickBot="1" x14ac:dyDescent="0.4">
      <c r="A178" s="177">
        <v>4</v>
      </c>
      <c r="B178" s="183" t="s">
        <v>147</v>
      </c>
      <c r="C178" s="184">
        <v>100000</v>
      </c>
      <c r="D178" s="180"/>
      <c r="E178" s="180"/>
      <c r="F178" s="94"/>
      <c r="G178" s="185">
        <v>261469.8</v>
      </c>
      <c r="H178" s="186">
        <f>+C178+G178</f>
        <v>361469.8</v>
      </c>
    </row>
    <row r="179" spans="1:8" ht="21.75" thickBot="1" x14ac:dyDescent="0.4">
      <c r="A179" s="173" t="s">
        <v>148</v>
      </c>
      <c r="B179" s="47" t="s">
        <v>81</v>
      </c>
      <c r="C179" s="80">
        <f>SUM(C180:C215)</f>
        <v>8599466.6100000013</v>
      </c>
      <c r="D179" s="174"/>
      <c r="E179" s="174"/>
      <c r="F179" s="187"/>
      <c r="G179" s="80">
        <f>SUM(G180:G215)</f>
        <v>17550000</v>
      </c>
      <c r="H179" s="80">
        <f>C179+G179</f>
        <v>26149466.609999999</v>
      </c>
    </row>
    <row r="180" spans="1:8" x14ac:dyDescent="0.35">
      <c r="A180" s="188">
        <v>1</v>
      </c>
      <c r="B180" s="189" t="s">
        <v>354</v>
      </c>
      <c r="C180" s="190">
        <v>525915</v>
      </c>
      <c r="D180" s="91"/>
      <c r="E180" s="91"/>
      <c r="F180" s="91"/>
      <c r="G180" s="119">
        <v>1000000</v>
      </c>
      <c r="H180" s="91">
        <f>+C180+G180</f>
        <v>1525915</v>
      </c>
    </row>
    <row r="181" spans="1:8" x14ac:dyDescent="0.35">
      <c r="A181" s="191">
        <v>2</v>
      </c>
      <c r="B181" s="192" t="s">
        <v>149</v>
      </c>
      <c r="C181" s="97">
        <v>100000</v>
      </c>
      <c r="D181" s="67"/>
      <c r="E181" s="67"/>
      <c r="F181" s="67"/>
      <c r="G181" s="193">
        <v>50000</v>
      </c>
      <c r="H181" s="67">
        <f>+C181+G181</f>
        <v>150000</v>
      </c>
    </row>
    <row r="182" spans="1:8" x14ac:dyDescent="0.35">
      <c r="A182" s="191">
        <v>3</v>
      </c>
      <c r="B182" s="194" t="s">
        <v>150</v>
      </c>
      <c r="C182" s="179">
        <v>200000</v>
      </c>
      <c r="D182" s="67"/>
      <c r="E182" s="67"/>
      <c r="F182" s="67"/>
      <c r="G182" s="195">
        <v>100000</v>
      </c>
      <c r="H182" s="67">
        <f t="shared" ref="H182:H215" si="9">+C182+G182</f>
        <v>300000</v>
      </c>
    </row>
    <row r="183" spans="1:8" x14ac:dyDescent="0.35">
      <c r="A183" s="191">
        <v>4</v>
      </c>
      <c r="B183" s="194" t="s">
        <v>151</v>
      </c>
      <c r="C183" s="184">
        <v>0</v>
      </c>
      <c r="D183" s="67"/>
      <c r="E183" s="67"/>
      <c r="F183" s="67"/>
      <c r="G183" s="193">
        <v>100000</v>
      </c>
      <c r="H183" s="67">
        <f t="shared" si="9"/>
        <v>100000</v>
      </c>
    </row>
    <row r="184" spans="1:8" x14ac:dyDescent="0.35">
      <c r="A184" s="191">
        <v>5</v>
      </c>
      <c r="B184" s="194" t="s">
        <v>355</v>
      </c>
      <c r="C184" s="182">
        <v>300000</v>
      </c>
      <c r="D184" s="67"/>
      <c r="E184" s="67"/>
      <c r="F184" s="67"/>
      <c r="G184" s="195">
        <v>700000</v>
      </c>
      <c r="H184" s="67">
        <f t="shared" si="9"/>
        <v>1000000</v>
      </c>
    </row>
    <row r="185" spans="1:8" x14ac:dyDescent="0.35">
      <c r="A185" s="191">
        <v>6</v>
      </c>
      <c r="B185" s="194" t="s">
        <v>152</v>
      </c>
      <c r="C185" s="182">
        <v>150000</v>
      </c>
      <c r="D185" s="67"/>
      <c r="E185" s="67"/>
      <c r="F185" s="67"/>
      <c r="G185" s="195">
        <v>200000</v>
      </c>
      <c r="H185" s="67">
        <f t="shared" si="9"/>
        <v>350000</v>
      </c>
    </row>
    <row r="186" spans="1:8" x14ac:dyDescent="0.35">
      <c r="A186" s="191">
        <v>7</v>
      </c>
      <c r="B186" s="194" t="s">
        <v>356</v>
      </c>
      <c r="C186" s="182">
        <v>200000</v>
      </c>
      <c r="D186" s="67"/>
      <c r="E186" s="67"/>
      <c r="F186" s="67"/>
      <c r="G186" s="195">
        <v>500000</v>
      </c>
      <c r="H186" s="67">
        <f t="shared" si="9"/>
        <v>700000</v>
      </c>
    </row>
    <row r="187" spans="1:8" x14ac:dyDescent="0.35">
      <c r="A187" s="191">
        <v>8</v>
      </c>
      <c r="B187" s="194" t="s">
        <v>357</v>
      </c>
      <c r="C187" s="179">
        <v>200000</v>
      </c>
      <c r="D187" s="67"/>
      <c r="E187" s="67"/>
      <c r="F187" s="67"/>
      <c r="G187" s="195">
        <v>500000</v>
      </c>
      <c r="H187" s="67">
        <f t="shared" si="9"/>
        <v>700000</v>
      </c>
    </row>
    <row r="188" spans="1:8" x14ac:dyDescent="0.35">
      <c r="A188" s="191">
        <v>9</v>
      </c>
      <c r="B188" s="194" t="s">
        <v>153</v>
      </c>
      <c r="C188" s="179">
        <v>200000</v>
      </c>
      <c r="D188" s="67"/>
      <c r="E188" s="67"/>
      <c r="F188" s="67"/>
      <c r="G188" s="195">
        <v>600000</v>
      </c>
      <c r="H188" s="67">
        <f t="shared" si="9"/>
        <v>800000</v>
      </c>
    </row>
    <row r="189" spans="1:8" x14ac:dyDescent="0.35">
      <c r="A189" s="196">
        <v>10</v>
      </c>
      <c r="B189" s="194" t="s">
        <v>358</v>
      </c>
      <c r="C189" s="182">
        <v>200000</v>
      </c>
      <c r="D189" s="67"/>
      <c r="E189" s="67"/>
      <c r="F189" s="67"/>
      <c r="G189" s="195">
        <v>300000</v>
      </c>
      <c r="H189" s="67">
        <f t="shared" si="9"/>
        <v>500000</v>
      </c>
    </row>
    <row r="190" spans="1:8" x14ac:dyDescent="0.35">
      <c r="A190" s="197">
        <v>11</v>
      </c>
      <c r="B190" s="165" t="s">
        <v>359</v>
      </c>
      <c r="C190" s="179">
        <v>102956.39</v>
      </c>
      <c r="D190" s="67"/>
      <c r="E190" s="67"/>
      <c r="F190" s="67"/>
      <c r="G190" s="195">
        <v>100000</v>
      </c>
      <c r="H190" s="67">
        <f t="shared" si="9"/>
        <v>202956.39</v>
      </c>
    </row>
    <row r="191" spans="1:8" x14ac:dyDescent="0.35">
      <c r="A191" s="197">
        <v>12</v>
      </c>
      <c r="B191" s="194" t="s">
        <v>360</v>
      </c>
      <c r="C191" s="198">
        <v>100000</v>
      </c>
      <c r="D191" s="67"/>
      <c r="E191" s="67"/>
      <c r="F191" s="67"/>
      <c r="G191" s="195">
        <v>400000</v>
      </c>
      <c r="H191" s="67">
        <f t="shared" si="9"/>
        <v>500000</v>
      </c>
    </row>
    <row r="192" spans="1:8" x14ac:dyDescent="0.35">
      <c r="A192" s="197">
        <v>13</v>
      </c>
      <c r="B192" s="194" t="s">
        <v>361</v>
      </c>
      <c r="C192" s="179">
        <v>150000</v>
      </c>
      <c r="D192" s="67"/>
      <c r="E192" s="67"/>
      <c r="F192" s="67"/>
      <c r="G192" s="195">
        <v>150000</v>
      </c>
      <c r="H192" s="67">
        <f t="shared" si="9"/>
        <v>300000</v>
      </c>
    </row>
    <row r="193" spans="1:8" x14ac:dyDescent="0.35">
      <c r="A193" s="197">
        <v>14</v>
      </c>
      <c r="B193" s="194" t="s">
        <v>362</v>
      </c>
      <c r="C193" s="179">
        <v>500000</v>
      </c>
      <c r="D193" s="67"/>
      <c r="E193" s="67"/>
      <c r="F193" s="67"/>
      <c r="G193" s="195">
        <v>1500000</v>
      </c>
      <c r="H193" s="67">
        <f t="shared" si="9"/>
        <v>2000000</v>
      </c>
    </row>
    <row r="194" spans="1:8" x14ac:dyDescent="0.35">
      <c r="A194" s="197">
        <v>15</v>
      </c>
      <c r="B194" s="194" t="s">
        <v>363</v>
      </c>
      <c r="C194" s="179">
        <v>150000</v>
      </c>
      <c r="D194" s="67"/>
      <c r="E194" s="67"/>
      <c r="F194" s="67"/>
      <c r="G194" s="195">
        <v>200000</v>
      </c>
      <c r="H194" s="67">
        <f t="shared" si="9"/>
        <v>350000</v>
      </c>
    </row>
    <row r="195" spans="1:8" x14ac:dyDescent="0.35">
      <c r="A195" s="177">
        <v>16</v>
      </c>
      <c r="B195" s="194" t="s">
        <v>154</v>
      </c>
      <c r="C195" s="179">
        <v>100000</v>
      </c>
      <c r="D195" s="67"/>
      <c r="E195" s="67"/>
      <c r="F195" s="67"/>
      <c r="G195" s="195">
        <v>100000</v>
      </c>
      <c r="H195" s="67">
        <f t="shared" si="9"/>
        <v>200000</v>
      </c>
    </row>
    <row r="196" spans="1:8" x14ac:dyDescent="0.35">
      <c r="A196" s="191">
        <v>17</v>
      </c>
      <c r="B196" s="194" t="s">
        <v>155</v>
      </c>
      <c r="C196" s="179">
        <v>300000</v>
      </c>
      <c r="D196" s="67"/>
      <c r="E196" s="67"/>
      <c r="F196" s="67"/>
      <c r="G196" s="195">
        <v>200000</v>
      </c>
      <c r="H196" s="67">
        <f t="shared" si="9"/>
        <v>500000</v>
      </c>
    </row>
    <row r="197" spans="1:8" x14ac:dyDescent="0.35">
      <c r="A197" s="191">
        <v>18</v>
      </c>
      <c r="B197" s="194" t="s">
        <v>364</v>
      </c>
      <c r="C197" s="179">
        <v>100000</v>
      </c>
      <c r="D197" s="67"/>
      <c r="E197" s="67"/>
      <c r="F197" s="67"/>
      <c r="G197" s="195"/>
      <c r="H197" s="67">
        <f t="shared" si="9"/>
        <v>100000</v>
      </c>
    </row>
    <row r="198" spans="1:8" x14ac:dyDescent="0.35">
      <c r="A198" s="191">
        <v>19</v>
      </c>
      <c r="B198" s="194" t="s">
        <v>156</v>
      </c>
      <c r="C198" s="179">
        <v>150000</v>
      </c>
      <c r="D198" s="67"/>
      <c r="E198" s="67"/>
      <c r="F198" s="67"/>
      <c r="G198" s="195"/>
      <c r="H198" s="67">
        <f t="shared" si="9"/>
        <v>150000</v>
      </c>
    </row>
    <row r="199" spans="1:8" x14ac:dyDescent="0.35">
      <c r="A199" s="191">
        <v>20</v>
      </c>
      <c r="B199" s="194" t="s">
        <v>365</v>
      </c>
      <c r="C199" s="179">
        <v>100000</v>
      </c>
      <c r="D199" s="67"/>
      <c r="E199" s="67"/>
      <c r="F199" s="67"/>
      <c r="G199" s="195">
        <v>100000</v>
      </c>
      <c r="H199" s="67">
        <f t="shared" si="9"/>
        <v>200000</v>
      </c>
    </row>
    <row r="200" spans="1:8" x14ac:dyDescent="0.35">
      <c r="A200" s="191">
        <v>21</v>
      </c>
      <c r="B200" s="194" t="s">
        <v>157</v>
      </c>
      <c r="C200" s="179">
        <v>300000</v>
      </c>
      <c r="D200" s="67"/>
      <c r="E200" s="67"/>
      <c r="F200" s="67"/>
      <c r="G200" s="195">
        <v>400000</v>
      </c>
      <c r="H200" s="67">
        <f t="shared" si="9"/>
        <v>700000</v>
      </c>
    </row>
    <row r="201" spans="1:8" x14ac:dyDescent="0.35">
      <c r="A201" s="191">
        <v>22</v>
      </c>
      <c r="B201" s="194" t="s">
        <v>158</v>
      </c>
      <c r="C201" s="179">
        <v>300000</v>
      </c>
      <c r="D201" s="67"/>
      <c r="E201" s="67"/>
      <c r="F201" s="67"/>
      <c r="G201" s="195">
        <v>500000</v>
      </c>
      <c r="H201" s="67">
        <f t="shared" si="9"/>
        <v>800000</v>
      </c>
    </row>
    <row r="202" spans="1:8" x14ac:dyDescent="0.35">
      <c r="A202" s="197">
        <v>23</v>
      </c>
      <c r="B202" s="194" t="s">
        <v>159</v>
      </c>
      <c r="C202" s="179">
        <v>200000</v>
      </c>
      <c r="D202" s="67"/>
      <c r="E202" s="67"/>
      <c r="F202" s="67"/>
      <c r="G202" s="195">
        <v>150000</v>
      </c>
      <c r="H202" s="67">
        <f t="shared" si="9"/>
        <v>350000</v>
      </c>
    </row>
    <row r="203" spans="1:8" x14ac:dyDescent="0.35">
      <c r="A203" s="197">
        <v>24</v>
      </c>
      <c r="B203" s="194" t="s">
        <v>160</v>
      </c>
      <c r="C203" s="179">
        <v>300000</v>
      </c>
      <c r="D203" s="67"/>
      <c r="E203" s="67"/>
      <c r="F203" s="67"/>
      <c r="G203" s="195">
        <v>700000</v>
      </c>
      <c r="H203" s="67">
        <f t="shared" si="9"/>
        <v>1000000</v>
      </c>
    </row>
    <row r="204" spans="1:8" x14ac:dyDescent="0.35">
      <c r="A204" s="197">
        <v>25</v>
      </c>
      <c r="B204" s="194" t="s">
        <v>366</v>
      </c>
      <c r="C204" s="179">
        <v>300000</v>
      </c>
      <c r="D204" s="67"/>
      <c r="E204" s="67"/>
      <c r="F204" s="67"/>
      <c r="G204" s="195"/>
      <c r="H204" s="67">
        <f t="shared" si="9"/>
        <v>300000</v>
      </c>
    </row>
    <row r="205" spans="1:8" x14ac:dyDescent="0.35">
      <c r="A205" s="197">
        <v>26</v>
      </c>
      <c r="B205" s="194" t="s">
        <v>367</v>
      </c>
      <c r="C205" s="179">
        <v>300000</v>
      </c>
      <c r="D205" s="67"/>
      <c r="E205" s="67"/>
      <c r="F205" s="67"/>
      <c r="G205" s="195">
        <v>200000</v>
      </c>
      <c r="H205" s="67">
        <f t="shared" si="9"/>
        <v>500000</v>
      </c>
    </row>
    <row r="206" spans="1:8" x14ac:dyDescent="0.35">
      <c r="A206" s="197">
        <v>27</v>
      </c>
      <c r="B206" s="194" t="s">
        <v>368</v>
      </c>
      <c r="C206" s="179">
        <v>150000</v>
      </c>
      <c r="D206" s="67"/>
      <c r="E206" s="67"/>
      <c r="F206" s="67"/>
      <c r="G206" s="195"/>
      <c r="H206" s="67">
        <f t="shared" si="9"/>
        <v>150000</v>
      </c>
    </row>
    <row r="207" spans="1:8" x14ac:dyDescent="0.35">
      <c r="A207" s="197">
        <v>28</v>
      </c>
      <c r="B207" s="194" t="s">
        <v>369</v>
      </c>
      <c r="C207" s="179">
        <v>400000</v>
      </c>
      <c r="D207" s="67"/>
      <c r="E207" s="67"/>
      <c r="F207" s="67"/>
      <c r="G207" s="195">
        <v>400000</v>
      </c>
      <c r="H207" s="67">
        <f t="shared" si="9"/>
        <v>800000</v>
      </c>
    </row>
    <row r="208" spans="1:8" x14ac:dyDescent="0.35">
      <c r="A208" s="197">
        <v>29</v>
      </c>
      <c r="B208" s="194" t="s">
        <v>161</v>
      </c>
      <c r="C208" s="179">
        <v>194862.67</v>
      </c>
      <c r="D208" s="67"/>
      <c r="E208" s="67"/>
      <c r="F208" s="67"/>
      <c r="G208" s="199">
        <v>200000</v>
      </c>
      <c r="H208" s="67">
        <f t="shared" si="9"/>
        <v>394862.67000000004</v>
      </c>
    </row>
    <row r="209" spans="1:8" x14ac:dyDescent="0.35">
      <c r="A209" s="197">
        <v>30</v>
      </c>
      <c r="B209" s="194" t="s">
        <v>370</v>
      </c>
      <c r="C209" s="179">
        <v>137344.73000000001</v>
      </c>
      <c r="D209" s="94"/>
      <c r="E209" s="94"/>
      <c r="F209" s="94"/>
      <c r="G209" s="193"/>
      <c r="H209" s="67">
        <f t="shared" si="9"/>
        <v>137344.73000000001</v>
      </c>
    </row>
    <row r="210" spans="1:8" x14ac:dyDescent="0.35">
      <c r="A210" s="197">
        <v>31</v>
      </c>
      <c r="B210" s="194" t="s">
        <v>371</v>
      </c>
      <c r="C210" s="179">
        <v>500000</v>
      </c>
      <c r="D210" s="67"/>
      <c r="E210" s="67"/>
      <c r="F210" s="67"/>
      <c r="G210" s="193">
        <v>1500000</v>
      </c>
      <c r="H210" s="67">
        <f t="shared" si="9"/>
        <v>2000000</v>
      </c>
    </row>
    <row r="211" spans="1:8" x14ac:dyDescent="0.35">
      <c r="A211" s="197">
        <v>32</v>
      </c>
      <c r="B211" s="194" t="s">
        <v>372</v>
      </c>
      <c r="C211" s="179">
        <v>155000</v>
      </c>
      <c r="D211" s="71"/>
      <c r="E211" s="71"/>
      <c r="F211" s="71"/>
      <c r="G211" s="200"/>
      <c r="H211" s="67">
        <f t="shared" si="9"/>
        <v>155000</v>
      </c>
    </row>
    <row r="212" spans="1:8" x14ac:dyDescent="0.35">
      <c r="A212" s="197">
        <v>33</v>
      </c>
      <c r="B212" s="194" t="s">
        <v>373</v>
      </c>
      <c r="C212" s="179">
        <v>1079540.08</v>
      </c>
      <c r="D212" s="67"/>
      <c r="E212" s="67"/>
      <c r="F212" s="67"/>
      <c r="G212" s="193">
        <v>6000000</v>
      </c>
      <c r="H212" s="67">
        <f t="shared" si="9"/>
        <v>7079540.0800000001</v>
      </c>
    </row>
    <row r="213" spans="1:8" x14ac:dyDescent="0.35">
      <c r="A213" s="197">
        <v>34</v>
      </c>
      <c r="B213" s="201" t="s">
        <v>374</v>
      </c>
      <c r="C213" s="179">
        <v>200000</v>
      </c>
      <c r="D213" s="67"/>
      <c r="E213" s="67"/>
      <c r="F213" s="67"/>
      <c r="G213" s="193">
        <v>600000</v>
      </c>
      <c r="H213" s="67">
        <f t="shared" si="9"/>
        <v>800000</v>
      </c>
    </row>
    <row r="214" spans="1:8" x14ac:dyDescent="0.35">
      <c r="A214" s="197">
        <v>35</v>
      </c>
      <c r="B214" s="201" t="s">
        <v>375</v>
      </c>
      <c r="C214" s="179">
        <v>100000</v>
      </c>
      <c r="D214" s="67"/>
      <c r="E214" s="67"/>
      <c r="F214" s="67"/>
      <c r="G214" s="193"/>
      <c r="H214" s="67">
        <f t="shared" si="9"/>
        <v>100000</v>
      </c>
    </row>
    <row r="215" spans="1:8" ht="21.75" thickBot="1" x14ac:dyDescent="0.4">
      <c r="A215" s="197">
        <v>36</v>
      </c>
      <c r="B215" s="202" t="s">
        <v>162</v>
      </c>
      <c r="C215" s="203">
        <v>153847.74</v>
      </c>
      <c r="D215" s="67"/>
      <c r="E215" s="67"/>
      <c r="F215" s="67"/>
      <c r="G215" s="193">
        <v>100000</v>
      </c>
      <c r="H215" s="67">
        <f t="shared" si="9"/>
        <v>253847.74</v>
      </c>
    </row>
    <row r="216" spans="1:8" ht="21.75" thickBot="1" x14ac:dyDescent="0.4">
      <c r="A216" s="204" t="s">
        <v>163</v>
      </c>
      <c r="B216" s="205" t="s">
        <v>164</v>
      </c>
      <c r="C216" s="80">
        <f>SUM(C217:C234)</f>
        <v>2390000</v>
      </c>
      <c r="D216" s="174"/>
      <c r="E216" s="174"/>
      <c r="F216" s="80">
        <f>+F225</f>
        <v>2030020</v>
      </c>
      <c r="G216" s="81">
        <f>SUM(G217:G234)</f>
        <v>2200000</v>
      </c>
      <c r="H216" s="81">
        <f>SUM(H217:H234)</f>
        <v>6620020</v>
      </c>
    </row>
    <row r="217" spans="1:8" x14ac:dyDescent="0.35">
      <c r="A217" s="206">
        <v>1</v>
      </c>
      <c r="B217" s="207" t="s">
        <v>165</v>
      </c>
      <c r="C217" s="208">
        <v>200000</v>
      </c>
      <c r="D217" s="180"/>
      <c r="E217" s="209"/>
      <c r="F217" s="94"/>
      <c r="G217" s="210">
        <v>600000</v>
      </c>
      <c r="H217" s="211">
        <f>+G217+C217</f>
        <v>800000</v>
      </c>
    </row>
    <row r="218" spans="1:8" x14ac:dyDescent="0.35">
      <c r="A218" s="212">
        <v>2</v>
      </c>
      <c r="B218" s="213" t="s">
        <v>166</v>
      </c>
      <c r="C218" s="214">
        <v>150000</v>
      </c>
      <c r="D218" s="78"/>
      <c r="E218" s="78"/>
      <c r="F218" s="67"/>
      <c r="G218" s="215"/>
      <c r="H218" s="211">
        <f>+C218+G218</f>
        <v>150000</v>
      </c>
    </row>
    <row r="219" spans="1:8" x14ac:dyDescent="0.35">
      <c r="A219" s="212">
        <v>3</v>
      </c>
      <c r="B219" s="213" t="s">
        <v>167</v>
      </c>
      <c r="C219" s="214">
        <v>150000</v>
      </c>
      <c r="D219" s="78"/>
      <c r="E219" s="78"/>
      <c r="F219" s="67"/>
      <c r="G219" s="216">
        <v>50000</v>
      </c>
      <c r="H219" s="211">
        <f t="shared" ref="H219:H232" si="10">+C219+G219</f>
        <v>200000</v>
      </c>
    </row>
    <row r="220" spans="1:8" x14ac:dyDescent="0.35">
      <c r="A220" s="217">
        <v>4</v>
      </c>
      <c r="B220" s="213" t="s">
        <v>168</v>
      </c>
      <c r="C220" s="214">
        <v>50000</v>
      </c>
      <c r="D220" s="78"/>
      <c r="E220" s="78"/>
      <c r="F220" s="67"/>
      <c r="G220" s="215"/>
      <c r="H220" s="211">
        <f t="shared" si="10"/>
        <v>50000</v>
      </c>
    </row>
    <row r="221" spans="1:8" x14ac:dyDescent="0.35">
      <c r="A221" s="217">
        <v>5</v>
      </c>
      <c r="B221" s="213" t="s">
        <v>169</v>
      </c>
      <c r="C221" s="214">
        <v>150000</v>
      </c>
      <c r="D221" s="78"/>
      <c r="E221" s="78"/>
      <c r="F221" s="67"/>
      <c r="G221" s="215"/>
      <c r="H221" s="211">
        <f t="shared" si="10"/>
        <v>150000</v>
      </c>
    </row>
    <row r="222" spans="1:8" x14ac:dyDescent="0.35">
      <c r="A222" s="212">
        <v>6</v>
      </c>
      <c r="B222" s="213" t="s">
        <v>170</v>
      </c>
      <c r="C222" s="214">
        <v>100000</v>
      </c>
      <c r="D222" s="78"/>
      <c r="E222" s="78"/>
      <c r="F222" s="67"/>
      <c r="G222" s="215">
        <v>0</v>
      </c>
      <c r="H222" s="211">
        <f t="shared" si="10"/>
        <v>100000</v>
      </c>
    </row>
    <row r="223" spans="1:8" x14ac:dyDescent="0.35">
      <c r="A223" s="217">
        <v>7</v>
      </c>
      <c r="B223" s="213" t="s">
        <v>171</v>
      </c>
      <c r="C223" s="218">
        <v>160000</v>
      </c>
      <c r="D223" s="78"/>
      <c r="E223" s="78"/>
      <c r="F223" s="67"/>
      <c r="G223" s="216">
        <v>100000</v>
      </c>
      <c r="H223" s="211">
        <f t="shared" si="10"/>
        <v>260000</v>
      </c>
    </row>
    <row r="224" spans="1:8" x14ac:dyDescent="0.35">
      <c r="A224" s="217">
        <v>8</v>
      </c>
      <c r="B224" s="213" t="s">
        <v>172</v>
      </c>
      <c r="C224" s="214">
        <v>150000</v>
      </c>
      <c r="D224" s="78"/>
      <c r="E224" s="78"/>
      <c r="F224" s="67"/>
      <c r="G224" s="215">
        <v>100000</v>
      </c>
      <c r="H224" s="211">
        <f t="shared" si="10"/>
        <v>250000</v>
      </c>
    </row>
    <row r="225" spans="1:8" x14ac:dyDescent="0.35">
      <c r="A225" s="212">
        <v>9</v>
      </c>
      <c r="B225" s="213" t="s">
        <v>173</v>
      </c>
      <c r="C225" s="214">
        <v>0</v>
      </c>
      <c r="D225" s="78"/>
      <c r="E225" s="78"/>
      <c r="F225" s="67">
        <v>2030020</v>
      </c>
      <c r="G225" s="215"/>
      <c r="H225" s="211">
        <f>+F225</f>
        <v>2030020</v>
      </c>
    </row>
    <row r="226" spans="1:8" x14ac:dyDescent="0.35">
      <c r="A226" s="217">
        <v>10</v>
      </c>
      <c r="B226" s="219" t="s">
        <v>376</v>
      </c>
      <c r="C226" s="220">
        <v>200000</v>
      </c>
      <c r="D226" s="78"/>
      <c r="E226" s="78"/>
      <c r="F226" s="67"/>
      <c r="G226" s="215">
        <v>550000</v>
      </c>
      <c r="H226" s="211">
        <f t="shared" si="10"/>
        <v>750000</v>
      </c>
    </row>
    <row r="227" spans="1:8" x14ac:dyDescent="0.35">
      <c r="A227" s="217">
        <v>11</v>
      </c>
      <c r="B227" s="221" t="s">
        <v>377</v>
      </c>
      <c r="C227" s="222">
        <v>200000</v>
      </c>
      <c r="D227" s="78"/>
      <c r="E227" s="78"/>
      <c r="F227" s="67"/>
      <c r="G227" s="215">
        <v>300000</v>
      </c>
      <c r="H227" s="211">
        <f t="shared" si="10"/>
        <v>500000</v>
      </c>
    </row>
    <row r="228" spans="1:8" ht="42" x14ac:dyDescent="0.35">
      <c r="A228" s="212">
        <v>12</v>
      </c>
      <c r="B228" s="223" t="s">
        <v>174</v>
      </c>
      <c r="C228" s="222">
        <v>150000</v>
      </c>
      <c r="D228" s="78"/>
      <c r="E228" s="78"/>
      <c r="F228" s="67"/>
      <c r="G228" s="215">
        <v>100000</v>
      </c>
      <c r="H228" s="211">
        <f t="shared" si="10"/>
        <v>250000</v>
      </c>
    </row>
    <row r="229" spans="1:8" x14ac:dyDescent="0.35">
      <c r="A229" s="217">
        <v>13</v>
      </c>
      <c r="B229" s="224" t="s">
        <v>378</v>
      </c>
      <c r="C229" s="97">
        <v>150000</v>
      </c>
      <c r="D229" s="78"/>
      <c r="E229" s="78"/>
      <c r="F229" s="67"/>
      <c r="G229" s="216">
        <v>300000</v>
      </c>
      <c r="H229" s="211">
        <f t="shared" si="10"/>
        <v>450000</v>
      </c>
    </row>
    <row r="230" spans="1:8" x14ac:dyDescent="0.35">
      <c r="A230" s="217">
        <v>14</v>
      </c>
      <c r="B230" s="225" t="s">
        <v>175</v>
      </c>
      <c r="C230" s="97">
        <v>80000</v>
      </c>
      <c r="D230" s="78"/>
      <c r="E230" s="78"/>
      <c r="F230" s="67"/>
      <c r="G230" s="215"/>
      <c r="H230" s="211">
        <f t="shared" si="10"/>
        <v>80000</v>
      </c>
    </row>
    <row r="231" spans="1:8" x14ac:dyDescent="0.35">
      <c r="A231" s="212">
        <v>15</v>
      </c>
      <c r="B231" s="226" t="s">
        <v>379</v>
      </c>
      <c r="C231" s="227">
        <v>100000</v>
      </c>
      <c r="D231" s="78"/>
      <c r="E231" s="78"/>
      <c r="F231" s="67"/>
      <c r="G231" s="215"/>
      <c r="H231" s="211">
        <f t="shared" si="10"/>
        <v>100000</v>
      </c>
    </row>
    <row r="232" spans="1:8" x14ac:dyDescent="0.35">
      <c r="A232" s="217">
        <v>16</v>
      </c>
      <c r="B232" s="228" t="s">
        <v>176</v>
      </c>
      <c r="C232" s="97">
        <v>150000</v>
      </c>
      <c r="D232" s="78"/>
      <c r="E232" s="78"/>
      <c r="F232" s="67"/>
      <c r="G232" s="215"/>
      <c r="H232" s="211">
        <f t="shared" si="10"/>
        <v>150000</v>
      </c>
    </row>
    <row r="233" spans="1:8" x14ac:dyDescent="0.35">
      <c r="A233" s="217">
        <v>17</v>
      </c>
      <c r="B233" s="229" t="s">
        <v>177</v>
      </c>
      <c r="C233" s="230">
        <v>100000</v>
      </c>
      <c r="D233" s="78"/>
      <c r="E233" s="78"/>
      <c r="F233" s="67"/>
      <c r="G233" s="215"/>
      <c r="H233" s="211">
        <f>+C233+G233</f>
        <v>100000</v>
      </c>
    </row>
    <row r="234" spans="1:8" ht="21.75" thickBot="1" x14ac:dyDescent="0.4">
      <c r="A234" s="212">
        <v>18</v>
      </c>
      <c r="B234" s="231" t="s">
        <v>380</v>
      </c>
      <c r="C234" s="232">
        <v>150000</v>
      </c>
      <c r="D234" s="78"/>
      <c r="E234" s="78"/>
      <c r="F234" s="67"/>
      <c r="G234" s="216">
        <v>100000</v>
      </c>
      <c r="H234" s="211">
        <f>+C234+G234</f>
        <v>250000</v>
      </c>
    </row>
    <row r="235" spans="1:8" ht="21.75" thickBot="1" x14ac:dyDescent="0.4">
      <c r="A235" s="173" t="s">
        <v>178</v>
      </c>
      <c r="B235" s="47" t="s">
        <v>179</v>
      </c>
      <c r="C235" s="80">
        <f>SUM(C236:C241)</f>
        <v>460000</v>
      </c>
      <c r="D235" s="174"/>
      <c r="E235" s="174"/>
      <c r="F235" s="175"/>
      <c r="G235" s="81">
        <f>SUM(G236:G241)</f>
        <v>300000</v>
      </c>
      <c r="H235" s="81">
        <f>+C235+G235</f>
        <v>760000</v>
      </c>
    </row>
    <row r="236" spans="1:8" x14ac:dyDescent="0.35">
      <c r="A236" s="233">
        <v>1</v>
      </c>
      <c r="B236" s="183" t="s">
        <v>180</v>
      </c>
      <c r="C236" s="190">
        <v>100000</v>
      </c>
      <c r="D236" s="78"/>
      <c r="E236" s="78"/>
      <c r="F236" s="67"/>
      <c r="G236" s="234">
        <v>50000</v>
      </c>
      <c r="H236" s="211">
        <f>+C236+G236</f>
        <v>150000</v>
      </c>
    </row>
    <row r="237" spans="1:8" x14ac:dyDescent="0.35">
      <c r="A237" s="235">
        <v>2</v>
      </c>
      <c r="B237" s="178" t="s">
        <v>181</v>
      </c>
      <c r="C237" s="179">
        <v>70000</v>
      </c>
      <c r="D237" s="78"/>
      <c r="E237" s="78"/>
      <c r="F237" s="67"/>
      <c r="G237" s="236"/>
      <c r="H237" s="211">
        <f>+C237</f>
        <v>70000</v>
      </c>
    </row>
    <row r="238" spans="1:8" x14ac:dyDescent="0.35">
      <c r="A238" s="235">
        <v>3</v>
      </c>
      <c r="B238" s="183" t="s">
        <v>182</v>
      </c>
      <c r="C238" s="97">
        <v>150000</v>
      </c>
      <c r="D238" s="78"/>
      <c r="E238" s="78"/>
      <c r="F238" s="67"/>
      <c r="G238" s="237">
        <v>250000</v>
      </c>
      <c r="H238" s="238">
        <f>+C238+G238</f>
        <v>400000</v>
      </c>
    </row>
    <row r="239" spans="1:8" x14ac:dyDescent="0.35">
      <c r="A239" s="235">
        <v>4</v>
      </c>
      <c r="B239" s="183" t="s">
        <v>183</v>
      </c>
      <c r="C239" s="182">
        <v>75000</v>
      </c>
      <c r="D239" s="78"/>
      <c r="E239" s="78"/>
      <c r="F239" s="67"/>
      <c r="G239" s="236"/>
      <c r="H239" s="211">
        <f t="shared" ref="H239:H241" si="11">+C239</f>
        <v>75000</v>
      </c>
    </row>
    <row r="240" spans="1:8" x14ac:dyDescent="0.35">
      <c r="A240" s="235">
        <v>5</v>
      </c>
      <c r="B240" s="183" t="s">
        <v>381</v>
      </c>
      <c r="C240" s="182">
        <v>30000</v>
      </c>
      <c r="D240" s="78"/>
      <c r="E240" s="78"/>
      <c r="F240" s="67"/>
      <c r="G240" s="236"/>
      <c r="H240" s="211">
        <f t="shared" si="11"/>
        <v>30000</v>
      </c>
    </row>
    <row r="241" spans="1:8" ht="21.75" thickBot="1" x14ac:dyDescent="0.4">
      <c r="A241" s="235">
        <v>6</v>
      </c>
      <c r="B241" s="183" t="s">
        <v>382</v>
      </c>
      <c r="C241" s="182">
        <v>35000</v>
      </c>
      <c r="D241" s="78"/>
      <c r="E241" s="78"/>
      <c r="F241" s="67"/>
      <c r="G241" s="236"/>
      <c r="H241" s="211">
        <f t="shared" si="11"/>
        <v>35000</v>
      </c>
    </row>
    <row r="242" spans="1:8" ht="21.75" thickBot="1" x14ac:dyDescent="0.4">
      <c r="A242" s="173" t="s">
        <v>184</v>
      </c>
      <c r="B242" s="47" t="s">
        <v>66</v>
      </c>
      <c r="C242" s="80">
        <f>SUM(C243:C258)</f>
        <v>2277207.59</v>
      </c>
      <c r="D242" s="174"/>
      <c r="E242" s="174"/>
      <c r="F242" s="175"/>
      <c r="G242" s="81">
        <f>SUM(G243:G258)</f>
        <v>3250000</v>
      </c>
      <c r="H242" s="81">
        <f>SUM(H243:H258)</f>
        <v>5527207.5899999999</v>
      </c>
    </row>
    <row r="243" spans="1:8" x14ac:dyDescent="0.35">
      <c r="A243" s="188">
        <v>1</v>
      </c>
      <c r="B243" s="239" t="s">
        <v>383</v>
      </c>
      <c r="C243" s="240">
        <v>150000</v>
      </c>
      <c r="D243" s="180"/>
      <c r="E243" s="209"/>
      <c r="F243" s="91"/>
      <c r="G243" s="241">
        <v>150000</v>
      </c>
      <c r="H243" s="180">
        <f>+C243+G243</f>
        <v>300000</v>
      </c>
    </row>
    <row r="244" spans="1:8" x14ac:dyDescent="0.35">
      <c r="A244" s="191">
        <v>2</v>
      </c>
      <c r="B244" s="242" t="s">
        <v>384</v>
      </c>
      <c r="C244" s="72">
        <v>296096.59000000003</v>
      </c>
      <c r="D244" s="78"/>
      <c r="E244" s="78"/>
      <c r="F244" s="67"/>
      <c r="G244" s="241">
        <v>800000</v>
      </c>
      <c r="H244" s="78">
        <f>+C244+G244</f>
        <v>1096096.5900000001</v>
      </c>
    </row>
    <row r="245" spans="1:8" x14ac:dyDescent="0.35">
      <c r="A245" s="191">
        <v>3</v>
      </c>
      <c r="B245" s="242" t="s">
        <v>385</v>
      </c>
      <c r="C245" s="72">
        <v>100000</v>
      </c>
      <c r="D245" s="78"/>
      <c r="E245" s="78"/>
      <c r="F245" s="67"/>
      <c r="G245" s="243">
        <v>250000</v>
      </c>
      <c r="H245" s="78">
        <f t="shared" ref="H245:H258" si="12">+C245+G245</f>
        <v>350000</v>
      </c>
    </row>
    <row r="246" spans="1:8" x14ac:dyDescent="0.35">
      <c r="A246" s="191">
        <v>4</v>
      </c>
      <c r="B246" s="242" t="s">
        <v>386</v>
      </c>
      <c r="C246" s="72">
        <v>150000</v>
      </c>
      <c r="D246" s="78"/>
      <c r="E246" s="78"/>
      <c r="F246" s="67"/>
      <c r="G246" s="243">
        <v>100000</v>
      </c>
      <c r="H246" s="78">
        <f t="shared" si="12"/>
        <v>250000</v>
      </c>
    </row>
    <row r="247" spans="1:8" x14ac:dyDescent="0.35">
      <c r="A247" s="191">
        <v>5</v>
      </c>
      <c r="B247" s="242" t="s">
        <v>387</v>
      </c>
      <c r="C247" s="72">
        <v>50000</v>
      </c>
      <c r="D247" s="78"/>
      <c r="E247" s="78"/>
      <c r="F247" s="67"/>
      <c r="G247" s="243"/>
      <c r="H247" s="78">
        <f t="shared" si="12"/>
        <v>50000</v>
      </c>
    </row>
    <row r="248" spans="1:8" x14ac:dyDescent="0.35">
      <c r="A248" s="191">
        <v>6</v>
      </c>
      <c r="B248" s="244" t="s">
        <v>388</v>
      </c>
      <c r="C248" s="72">
        <v>150000</v>
      </c>
      <c r="D248" s="78"/>
      <c r="E248" s="78"/>
      <c r="F248" s="67"/>
      <c r="G248" s="243">
        <v>50000</v>
      </c>
      <c r="H248" s="78">
        <f t="shared" si="12"/>
        <v>200000</v>
      </c>
    </row>
    <row r="249" spans="1:8" x14ac:dyDescent="0.35">
      <c r="A249" s="191">
        <v>7</v>
      </c>
      <c r="B249" s="130" t="s">
        <v>389</v>
      </c>
      <c r="C249" s="72">
        <v>100000</v>
      </c>
      <c r="D249" s="78"/>
      <c r="E249" s="78"/>
      <c r="F249" s="67"/>
      <c r="G249" s="243"/>
      <c r="H249" s="78">
        <f t="shared" si="12"/>
        <v>100000</v>
      </c>
    </row>
    <row r="250" spans="1:8" x14ac:dyDescent="0.35">
      <c r="A250" s="191">
        <v>8</v>
      </c>
      <c r="B250" s="245" t="s">
        <v>390</v>
      </c>
      <c r="C250" s="72">
        <v>130000</v>
      </c>
      <c r="D250" s="78"/>
      <c r="E250" s="78"/>
      <c r="F250" s="67"/>
      <c r="G250" s="243"/>
      <c r="H250" s="78">
        <f t="shared" si="12"/>
        <v>130000</v>
      </c>
    </row>
    <row r="251" spans="1:8" x14ac:dyDescent="0.35">
      <c r="A251" s="191">
        <v>9</v>
      </c>
      <c r="B251" s="246" t="s">
        <v>391</v>
      </c>
      <c r="C251" s="72">
        <v>100000</v>
      </c>
      <c r="D251" s="78"/>
      <c r="E251" s="78"/>
      <c r="F251" s="67"/>
      <c r="G251" s="243">
        <v>300000</v>
      </c>
      <c r="H251" s="78">
        <f t="shared" si="12"/>
        <v>400000</v>
      </c>
    </row>
    <row r="252" spans="1:8" x14ac:dyDescent="0.35">
      <c r="A252" s="191">
        <v>10</v>
      </c>
      <c r="B252" s="245" t="s">
        <v>392</v>
      </c>
      <c r="C252" s="72">
        <v>130000</v>
      </c>
      <c r="D252" s="78"/>
      <c r="E252" s="78"/>
      <c r="F252" s="67"/>
      <c r="G252" s="243">
        <v>200000</v>
      </c>
      <c r="H252" s="78">
        <f t="shared" si="12"/>
        <v>330000</v>
      </c>
    </row>
    <row r="253" spans="1:8" x14ac:dyDescent="0.35">
      <c r="A253" s="191">
        <v>11</v>
      </c>
      <c r="B253" s="245" t="s">
        <v>393</v>
      </c>
      <c r="C253" s="72">
        <v>221111</v>
      </c>
      <c r="D253" s="78"/>
      <c r="E253" s="78"/>
      <c r="F253" s="67"/>
      <c r="G253" s="243">
        <v>800000</v>
      </c>
      <c r="H253" s="78">
        <f t="shared" si="12"/>
        <v>1021111</v>
      </c>
    </row>
    <row r="254" spans="1:8" x14ac:dyDescent="0.35">
      <c r="A254" s="191">
        <v>12</v>
      </c>
      <c r="B254" s="247" t="s">
        <v>394</v>
      </c>
      <c r="C254" s="72">
        <v>200000</v>
      </c>
      <c r="D254" s="78"/>
      <c r="E254" s="78"/>
      <c r="F254" s="67"/>
      <c r="G254" s="243">
        <v>150000</v>
      </c>
      <c r="H254" s="78">
        <f t="shared" si="12"/>
        <v>350000</v>
      </c>
    </row>
    <row r="255" spans="1:8" x14ac:dyDescent="0.35">
      <c r="A255" s="191">
        <v>13</v>
      </c>
      <c r="B255" s="248" t="s">
        <v>185</v>
      </c>
      <c r="C255" s="72">
        <v>100000</v>
      </c>
      <c r="D255" s="78"/>
      <c r="E255" s="78"/>
      <c r="F255" s="67"/>
      <c r="G255" s="243">
        <v>250000</v>
      </c>
      <c r="H255" s="78">
        <f t="shared" si="12"/>
        <v>350000</v>
      </c>
    </row>
    <row r="256" spans="1:8" x14ac:dyDescent="0.35">
      <c r="A256" s="191">
        <v>14</v>
      </c>
      <c r="B256" s="248" t="s">
        <v>398</v>
      </c>
      <c r="C256" s="72">
        <v>150000</v>
      </c>
      <c r="D256" s="78"/>
      <c r="E256" s="78"/>
      <c r="F256" s="67"/>
      <c r="G256" s="243"/>
      <c r="H256" s="78">
        <f t="shared" si="12"/>
        <v>150000</v>
      </c>
    </row>
    <row r="257" spans="1:8" x14ac:dyDescent="0.35">
      <c r="A257" s="191">
        <v>15</v>
      </c>
      <c r="B257" s="249" t="s">
        <v>395</v>
      </c>
      <c r="C257" s="72">
        <v>150000</v>
      </c>
      <c r="D257" s="78"/>
      <c r="E257" s="78"/>
      <c r="F257" s="67"/>
      <c r="G257" s="250">
        <v>100000</v>
      </c>
      <c r="H257" s="78">
        <f t="shared" si="12"/>
        <v>250000</v>
      </c>
    </row>
    <row r="258" spans="1:8" ht="21.75" thickBot="1" x14ac:dyDescent="0.4">
      <c r="A258" s="191">
        <v>16</v>
      </c>
      <c r="B258" s="251" t="s">
        <v>396</v>
      </c>
      <c r="C258" s="100">
        <v>100000</v>
      </c>
      <c r="D258" s="78"/>
      <c r="E258" s="78"/>
      <c r="F258" s="67"/>
      <c r="G258" s="252">
        <v>100000</v>
      </c>
      <c r="H258" s="78">
        <f t="shared" si="12"/>
        <v>200000</v>
      </c>
    </row>
    <row r="259" spans="1:8" ht="21.75" thickBot="1" x14ac:dyDescent="0.4">
      <c r="A259" s="173" t="s">
        <v>186</v>
      </c>
      <c r="B259" s="47" t="s">
        <v>187</v>
      </c>
      <c r="C259" s="80">
        <f>SUM(C260:C268)</f>
        <v>1232000</v>
      </c>
      <c r="D259" s="174"/>
      <c r="E259" s="174"/>
      <c r="F259" s="175"/>
      <c r="G259" s="81">
        <f>SUM(G260:G268)</f>
        <v>2900000</v>
      </c>
      <c r="H259" s="81">
        <f>SUM(C259:G259)</f>
        <v>4132000</v>
      </c>
    </row>
    <row r="260" spans="1:8" x14ac:dyDescent="0.35">
      <c r="A260" s="188">
        <v>1</v>
      </c>
      <c r="B260" s="253" t="s">
        <v>397</v>
      </c>
      <c r="C260" s="190">
        <v>102000</v>
      </c>
      <c r="D260" s="180"/>
      <c r="E260" s="209"/>
      <c r="F260" s="254"/>
      <c r="G260" s="240">
        <v>300000</v>
      </c>
      <c r="H260" s="255">
        <f>+C260+G260</f>
        <v>402000</v>
      </c>
    </row>
    <row r="261" spans="1:8" x14ac:dyDescent="0.35">
      <c r="A261" s="177">
        <v>2</v>
      </c>
      <c r="B261" s="256" t="s">
        <v>188</v>
      </c>
      <c r="C261" s="179">
        <v>100000</v>
      </c>
      <c r="D261" s="180"/>
      <c r="E261" s="180"/>
      <c r="F261" s="257"/>
      <c r="G261" s="258"/>
      <c r="H261" s="255">
        <f>+C261</f>
        <v>100000</v>
      </c>
    </row>
    <row r="262" spans="1:8" x14ac:dyDescent="0.35">
      <c r="A262" s="177">
        <v>3</v>
      </c>
      <c r="B262" s="259" t="s">
        <v>189</v>
      </c>
      <c r="C262" s="179">
        <v>300000</v>
      </c>
      <c r="D262" s="180"/>
      <c r="E262" s="180"/>
      <c r="F262" s="257"/>
      <c r="G262" s="258">
        <v>1700000</v>
      </c>
      <c r="H262" s="255">
        <f>+C262+G262</f>
        <v>2000000</v>
      </c>
    </row>
    <row r="263" spans="1:8" x14ac:dyDescent="0.35">
      <c r="A263" s="177">
        <v>4</v>
      </c>
      <c r="B263" s="259" t="s">
        <v>190</v>
      </c>
      <c r="C263" s="179">
        <v>150000</v>
      </c>
      <c r="D263" s="180"/>
      <c r="E263" s="180"/>
      <c r="F263" s="257"/>
      <c r="G263" s="258">
        <v>100000</v>
      </c>
      <c r="H263" s="255">
        <f>+C263+G263</f>
        <v>250000</v>
      </c>
    </row>
    <row r="264" spans="1:8" x14ac:dyDescent="0.35">
      <c r="A264" s="177">
        <v>5</v>
      </c>
      <c r="B264" s="259" t="s">
        <v>191</v>
      </c>
      <c r="C264" s="179">
        <v>200000</v>
      </c>
      <c r="D264" s="180"/>
      <c r="E264" s="180"/>
      <c r="F264" s="257"/>
      <c r="G264" s="258">
        <v>800000</v>
      </c>
      <c r="H264" s="255">
        <f>+C264+G264</f>
        <v>1000000</v>
      </c>
    </row>
    <row r="265" spans="1:8" x14ac:dyDescent="0.35">
      <c r="A265" s="177">
        <v>6</v>
      </c>
      <c r="B265" s="256" t="s">
        <v>399</v>
      </c>
      <c r="C265" s="260">
        <v>100000</v>
      </c>
      <c r="D265" s="180"/>
      <c r="E265" s="180"/>
      <c r="F265" s="257"/>
      <c r="G265" s="258"/>
      <c r="H265" s="255">
        <f t="shared" ref="H265:H268" si="13">+C265</f>
        <v>100000</v>
      </c>
    </row>
    <row r="266" spans="1:8" x14ac:dyDescent="0.35">
      <c r="A266" s="177">
        <v>7</v>
      </c>
      <c r="B266" s="256" t="s">
        <v>400</v>
      </c>
      <c r="C266" s="260">
        <v>80000</v>
      </c>
      <c r="D266" s="180"/>
      <c r="E266" s="180"/>
      <c r="F266" s="257"/>
      <c r="G266" s="258"/>
      <c r="H266" s="255">
        <f t="shared" si="13"/>
        <v>80000</v>
      </c>
    </row>
    <row r="267" spans="1:8" x14ac:dyDescent="0.35">
      <c r="A267" s="177">
        <v>8</v>
      </c>
      <c r="B267" s="256" t="s">
        <v>401</v>
      </c>
      <c r="C267" s="260">
        <v>100000</v>
      </c>
      <c r="D267" s="180"/>
      <c r="E267" s="180"/>
      <c r="F267" s="257"/>
      <c r="G267" s="258"/>
      <c r="H267" s="255">
        <f t="shared" si="13"/>
        <v>100000</v>
      </c>
    </row>
    <row r="268" spans="1:8" ht="21.75" thickBot="1" x14ac:dyDescent="0.4">
      <c r="A268" s="177">
        <v>9</v>
      </c>
      <c r="B268" s="261" t="s">
        <v>402</v>
      </c>
      <c r="C268" s="262">
        <v>100000</v>
      </c>
      <c r="D268" s="180"/>
      <c r="E268" s="180"/>
      <c r="F268" s="257"/>
      <c r="G268" s="263"/>
      <c r="H268" s="255">
        <f t="shared" si="13"/>
        <v>100000</v>
      </c>
    </row>
    <row r="269" spans="1:8" ht="21.75" thickBot="1" x14ac:dyDescent="0.4">
      <c r="A269" s="173" t="s">
        <v>192</v>
      </c>
      <c r="B269" s="47" t="s">
        <v>193</v>
      </c>
      <c r="C269" s="50">
        <f>SUM(C270:C284)</f>
        <v>1615000</v>
      </c>
      <c r="D269" s="174"/>
      <c r="E269" s="264"/>
      <c r="F269" s="175"/>
      <c r="G269" s="80">
        <f>SUM(G270:G284)</f>
        <v>1050000</v>
      </c>
      <c r="H269" s="81">
        <f>SUM(H270:H284)</f>
        <v>2665000</v>
      </c>
    </row>
    <row r="270" spans="1:8" x14ac:dyDescent="0.35">
      <c r="A270" s="177">
        <v>1</v>
      </c>
      <c r="B270" s="253" t="s">
        <v>403</v>
      </c>
      <c r="C270" s="179">
        <v>100000</v>
      </c>
      <c r="D270" s="209"/>
      <c r="E270" s="265"/>
      <c r="F270" s="94"/>
      <c r="G270" s="266">
        <v>400000</v>
      </c>
      <c r="H270" s="267">
        <f>+C270+G270</f>
        <v>500000</v>
      </c>
    </row>
    <row r="271" spans="1:8" x14ac:dyDescent="0.35">
      <c r="A271" s="191">
        <v>2</v>
      </c>
      <c r="B271" s="256" t="s">
        <v>404</v>
      </c>
      <c r="C271" s="179">
        <v>100000</v>
      </c>
      <c r="D271" s="78"/>
      <c r="E271" s="268"/>
      <c r="F271" s="67"/>
      <c r="G271" s="241">
        <v>100000</v>
      </c>
      <c r="H271" s="269">
        <f>+C271+G271</f>
        <v>200000</v>
      </c>
    </row>
    <row r="272" spans="1:8" x14ac:dyDescent="0.35">
      <c r="A272" s="191">
        <v>3</v>
      </c>
      <c r="B272" s="259" t="s">
        <v>405</v>
      </c>
      <c r="C272" s="179">
        <v>100000</v>
      </c>
      <c r="D272" s="78"/>
      <c r="E272" s="268"/>
      <c r="F272" s="67"/>
      <c r="G272" s="241">
        <v>100000</v>
      </c>
      <c r="H272" s="269">
        <f t="shared" ref="H272:H284" si="14">+C272+G272</f>
        <v>200000</v>
      </c>
    </row>
    <row r="273" spans="1:8" x14ac:dyDescent="0.35">
      <c r="A273" s="191">
        <v>4</v>
      </c>
      <c r="B273" s="256" t="s">
        <v>406</v>
      </c>
      <c r="C273" s="179">
        <v>150000</v>
      </c>
      <c r="D273" s="78"/>
      <c r="E273" s="268"/>
      <c r="F273" s="67"/>
      <c r="G273" s="241"/>
      <c r="H273" s="269">
        <f t="shared" si="14"/>
        <v>150000</v>
      </c>
    </row>
    <row r="274" spans="1:8" x14ac:dyDescent="0.35">
      <c r="A274" s="191">
        <v>5</v>
      </c>
      <c r="B274" s="259" t="s">
        <v>407</v>
      </c>
      <c r="C274" s="179">
        <v>150000</v>
      </c>
      <c r="D274" s="78"/>
      <c r="E274" s="268"/>
      <c r="F274" s="67"/>
      <c r="G274" s="241"/>
      <c r="H274" s="269">
        <f t="shared" si="14"/>
        <v>150000</v>
      </c>
    </row>
    <row r="275" spans="1:8" x14ac:dyDescent="0.35">
      <c r="A275" s="191">
        <v>6</v>
      </c>
      <c r="B275" s="259" t="s">
        <v>408</v>
      </c>
      <c r="C275" s="179">
        <v>100000</v>
      </c>
      <c r="D275" s="78"/>
      <c r="E275" s="268"/>
      <c r="F275" s="67"/>
      <c r="G275" s="241"/>
      <c r="H275" s="269">
        <f t="shared" si="14"/>
        <v>100000</v>
      </c>
    </row>
    <row r="276" spans="1:8" x14ac:dyDescent="0.35">
      <c r="A276" s="191">
        <v>7</v>
      </c>
      <c r="B276" s="259" t="s">
        <v>194</v>
      </c>
      <c r="C276" s="179">
        <v>100000</v>
      </c>
      <c r="D276" s="78"/>
      <c r="E276" s="268"/>
      <c r="F276" s="67"/>
      <c r="G276" s="241"/>
      <c r="H276" s="269">
        <f t="shared" si="14"/>
        <v>100000</v>
      </c>
    </row>
    <row r="277" spans="1:8" x14ac:dyDescent="0.35">
      <c r="A277" s="191">
        <v>8</v>
      </c>
      <c r="B277" s="259" t="s">
        <v>409</v>
      </c>
      <c r="C277" s="179">
        <v>100000</v>
      </c>
      <c r="D277" s="78"/>
      <c r="E277" s="268"/>
      <c r="F277" s="67"/>
      <c r="G277" s="241">
        <v>100000</v>
      </c>
      <c r="H277" s="269">
        <f t="shared" si="14"/>
        <v>200000</v>
      </c>
    </row>
    <row r="278" spans="1:8" x14ac:dyDescent="0.35">
      <c r="A278" s="191">
        <v>9</v>
      </c>
      <c r="B278" s="259" t="s">
        <v>410</v>
      </c>
      <c r="C278" s="179">
        <v>150000</v>
      </c>
      <c r="D278" s="78"/>
      <c r="E278" s="268"/>
      <c r="F278" s="67"/>
      <c r="G278" s="241"/>
      <c r="H278" s="269">
        <f t="shared" si="14"/>
        <v>150000</v>
      </c>
    </row>
    <row r="279" spans="1:8" x14ac:dyDescent="0.35">
      <c r="A279" s="191">
        <v>10</v>
      </c>
      <c r="B279" s="259" t="s">
        <v>411</v>
      </c>
      <c r="C279" s="179">
        <v>15000</v>
      </c>
      <c r="D279" s="78"/>
      <c r="E279" s="268"/>
      <c r="F279" s="67"/>
      <c r="G279" s="241"/>
      <c r="H279" s="269">
        <f t="shared" si="14"/>
        <v>15000</v>
      </c>
    </row>
    <row r="280" spans="1:8" x14ac:dyDescent="0.35">
      <c r="A280" s="191">
        <v>11</v>
      </c>
      <c r="B280" s="259" t="s">
        <v>412</v>
      </c>
      <c r="C280" s="179">
        <v>50000</v>
      </c>
      <c r="D280" s="78"/>
      <c r="E280" s="268"/>
      <c r="F280" s="67"/>
      <c r="G280" s="241"/>
      <c r="H280" s="269">
        <f t="shared" si="14"/>
        <v>50000</v>
      </c>
    </row>
    <row r="281" spans="1:8" x14ac:dyDescent="0.35">
      <c r="A281" s="191">
        <v>12</v>
      </c>
      <c r="B281" s="247" t="s">
        <v>413</v>
      </c>
      <c r="C281" s="179">
        <v>100000</v>
      </c>
      <c r="D281" s="78"/>
      <c r="E281" s="268"/>
      <c r="F281" s="67"/>
      <c r="G281" s="241">
        <v>250000</v>
      </c>
      <c r="H281" s="269">
        <f t="shared" si="14"/>
        <v>350000</v>
      </c>
    </row>
    <row r="282" spans="1:8" x14ac:dyDescent="0.35">
      <c r="A282" s="191">
        <v>13</v>
      </c>
      <c r="B282" s="247" t="s">
        <v>414</v>
      </c>
      <c r="C282" s="97">
        <v>150000</v>
      </c>
      <c r="D282" s="78"/>
      <c r="E282" s="268"/>
      <c r="F282" s="67"/>
      <c r="G282" s="270"/>
      <c r="H282" s="269">
        <f t="shared" si="14"/>
        <v>150000</v>
      </c>
    </row>
    <row r="283" spans="1:8" x14ac:dyDescent="0.35">
      <c r="A283" s="191">
        <v>14</v>
      </c>
      <c r="B283" s="247" t="s">
        <v>415</v>
      </c>
      <c r="C283" s="97">
        <v>100000</v>
      </c>
      <c r="D283" s="78"/>
      <c r="E283" s="268"/>
      <c r="F283" s="67"/>
      <c r="G283" s="270">
        <v>100000</v>
      </c>
      <c r="H283" s="269">
        <f t="shared" si="14"/>
        <v>200000</v>
      </c>
    </row>
    <row r="284" spans="1:8" ht="21.75" thickBot="1" x14ac:dyDescent="0.4">
      <c r="A284" s="191">
        <v>15</v>
      </c>
      <c r="B284" s="271" t="s">
        <v>195</v>
      </c>
      <c r="C284" s="182">
        <v>150000</v>
      </c>
      <c r="D284" s="272"/>
      <c r="E284" s="268"/>
      <c r="F284" s="186"/>
      <c r="G284" s="273"/>
      <c r="H284" s="269">
        <f t="shared" si="14"/>
        <v>150000</v>
      </c>
    </row>
    <row r="285" spans="1:8" ht="21.75" thickBot="1" x14ac:dyDescent="0.4">
      <c r="A285" s="173" t="s">
        <v>192</v>
      </c>
      <c r="B285" s="47" t="s">
        <v>196</v>
      </c>
      <c r="C285" s="50">
        <f>+C286+C287+C289+C288</f>
        <v>441957</v>
      </c>
      <c r="D285" s="174"/>
      <c r="E285" s="264"/>
      <c r="F285" s="175"/>
      <c r="G285" s="81">
        <f>+G286+G289</f>
        <v>1000000</v>
      </c>
      <c r="H285" s="81">
        <f>+H286+H287+H288+H289</f>
        <v>1441957</v>
      </c>
    </row>
    <row r="286" spans="1:8" x14ac:dyDescent="0.35">
      <c r="A286" s="274"/>
      <c r="B286" s="275" t="s">
        <v>197</v>
      </c>
      <c r="C286" s="276">
        <v>191957</v>
      </c>
      <c r="D286" s="277"/>
      <c r="E286" s="94"/>
      <c r="F286" s="265"/>
      <c r="G286" s="258">
        <v>100000</v>
      </c>
      <c r="H286" s="278">
        <f>+C286+G286</f>
        <v>291957</v>
      </c>
    </row>
    <row r="287" spans="1:8" x14ac:dyDescent="0.35">
      <c r="A287" s="279"/>
      <c r="B287" s="183" t="s">
        <v>198</v>
      </c>
      <c r="C287" s="182">
        <v>50000</v>
      </c>
      <c r="D287" s="280"/>
      <c r="E287" s="67"/>
      <c r="F287" s="268"/>
      <c r="G287" s="72"/>
      <c r="H287" s="132">
        <f>+C287</f>
        <v>50000</v>
      </c>
    </row>
    <row r="288" spans="1:8" x14ac:dyDescent="0.35">
      <c r="A288" s="279"/>
      <c r="B288" s="183" t="s">
        <v>199</v>
      </c>
      <c r="C288" s="182">
        <v>100000</v>
      </c>
      <c r="D288" s="280"/>
      <c r="E288" s="67"/>
      <c r="F288" s="268"/>
      <c r="G288" s="72"/>
      <c r="H288" s="132">
        <f t="shared" ref="H288" si="15">+C288</f>
        <v>100000</v>
      </c>
    </row>
    <row r="289" spans="1:8" ht="21.75" thickBot="1" x14ac:dyDescent="0.4">
      <c r="A289" s="281"/>
      <c r="B289" s="282" t="s">
        <v>416</v>
      </c>
      <c r="C289" s="182">
        <v>100000</v>
      </c>
      <c r="D289" s="280"/>
      <c r="E289" s="186"/>
      <c r="F289" s="268"/>
      <c r="G289" s="100">
        <v>900000</v>
      </c>
      <c r="H289" s="132">
        <f>+C289+G289</f>
        <v>1000000</v>
      </c>
    </row>
    <row r="290" spans="1:8" ht="21.75" thickBot="1" x14ac:dyDescent="0.4">
      <c r="A290" s="173" t="s">
        <v>200</v>
      </c>
      <c r="B290" s="283" t="s">
        <v>201</v>
      </c>
      <c r="C290" s="139">
        <f>+C291+C292+C293</f>
        <v>500000</v>
      </c>
      <c r="D290" s="284"/>
      <c r="E290" s="285"/>
      <c r="F290" s="286"/>
      <c r="G290" s="139">
        <f>+G291</f>
        <v>800000</v>
      </c>
      <c r="H290" s="138">
        <f>+H291+H292+H293</f>
        <v>1300000</v>
      </c>
    </row>
    <row r="291" spans="1:8" x14ac:dyDescent="0.35">
      <c r="A291" s="274">
        <v>1</v>
      </c>
      <c r="B291" s="287" t="s">
        <v>417</v>
      </c>
      <c r="C291" s="190">
        <v>200000</v>
      </c>
      <c r="D291" s="288"/>
      <c r="E291" s="91"/>
      <c r="F291" s="289"/>
      <c r="G291" s="63">
        <v>800000</v>
      </c>
      <c r="H291" s="290">
        <f t="shared" ref="H291" si="16">+C291+G291</f>
        <v>1000000</v>
      </c>
    </row>
    <row r="292" spans="1:8" x14ac:dyDescent="0.35">
      <c r="A292" s="279">
        <v>2</v>
      </c>
      <c r="B292" s="178" t="s">
        <v>418</v>
      </c>
      <c r="C292" s="179">
        <v>150000</v>
      </c>
      <c r="D292" s="280"/>
      <c r="E292" s="67"/>
      <c r="F292" s="268"/>
      <c r="G292" s="69"/>
      <c r="H292" s="291">
        <f>+C292</f>
        <v>150000</v>
      </c>
    </row>
    <row r="293" spans="1:8" ht="21.75" thickBot="1" x14ac:dyDescent="0.4">
      <c r="A293" s="279">
        <v>3</v>
      </c>
      <c r="B293" s="292" t="s">
        <v>419</v>
      </c>
      <c r="C293" s="203">
        <v>150000</v>
      </c>
      <c r="D293" s="293"/>
      <c r="E293" s="186"/>
      <c r="F293" s="294"/>
      <c r="G293" s="79"/>
      <c r="H293" s="295">
        <f>+C293</f>
        <v>150000</v>
      </c>
    </row>
    <row r="294" spans="1:8" ht="21.75" thickBot="1" x14ac:dyDescent="0.4">
      <c r="A294" s="204" t="s">
        <v>202</v>
      </c>
      <c r="B294" s="205" t="s">
        <v>203</v>
      </c>
      <c r="C294" s="156">
        <f>SUM(C295:C298)</f>
        <v>680000</v>
      </c>
      <c r="D294" s="296"/>
      <c r="E294" s="297"/>
      <c r="F294" s="298"/>
      <c r="G294" s="156">
        <f>SUM(G295:G298)</f>
        <v>1300000</v>
      </c>
      <c r="H294" s="155">
        <f>+C294+G294</f>
        <v>1980000</v>
      </c>
    </row>
    <row r="295" spans="1:8" x14ac:dyDescent="0.35">
      <c r="A295" s="233">
        <v>1</v>
      </c>
      <c r="B295" s="299" t="s">
        <v>420</v>
      </c>
      <c r="C295" s="300">
        <v>300000</v>
      </c>
      <c r="D295" s="180"/>
      <c r="E295" s="289"/>
      <c r="F295" s="257"/>
      <c r="G295" s="301">
        <v>1300000</v>
      </c>
      <c r="H295" s="209">
        <f>+C295+G295</f>
        <v>1600000</v>
      </c>
    </row>
    <row r="296" spans="1:8" x14ac:dyDescent="0.35">
      <c r="A296" s="235">
        <v>2</v>
      </c>
      <c r="B296" s="302" t="s">
        <v>204</v>
      </c>
      <c r="C296" s="135">
        <v>230000</v>
      </c>
      <c r="D296" s="180"/>
      <c r="E296" s="265"/>
      <c r="F296" s="257"/>
      <c r="G296" s="303"/>
      <c r="H296" s="180">
        <f>+C296+D296+E296+F296+G296</f>
        <v>230000</v>
      </c>
    </row>
    <row r="297" spans="1:8" x14ac:dyDescent="0.35">
      <c r="A297" s="235">
        <v>3</v>
      </c>
      <c r="B297" s="201" t="s">
        <v>205</v>
      </c>
      <c r="C297" s="179">
        <v>50000</v>
      </c>
      <c r="D297" s="180"/>
      <c r="E297" s="265"/>
      <c r="F297" s="257"/>
      <c r="G297" s="222"/>
      <c r="H297" s="180">
        <f t="shared" ref="H297:H298" si="17">+C297+D297+E297+F297+G297</f>
        <v>50000</v>
      </c>
    </row>
    <row r="298" spans="1:8" ht="21.75" thickBot="1" x14ac:dyDescent="0.4">
      <c r="A298" s="235">
        <v>4</v>
      </c>
      <c r="B298" s="302" t="s">
        <v>421</v>
      </c>
      <c r="C298" s="304">
        <v>100000</v>
      </c>
      <c r="D298" s="180"/>
      <c r="E298" s="265"/>
      <c r="F298" s="257"/>
      <c r="G298" s="222"/>
      <c r="H298" s="180">
        <f t="shared" si="17"/>
        <v>100000</v>
      </c>
    </row>
    <row r="299" spans="1:8" ht="21.75" thickBot="1" x14ac:dyDescent="0.4">
      <c r="A299" s="52" t="s">
        <v>206</v>
      </c>
      <c r="B299" s="52" t="s">
        <v>207</v>
      </c>
      <c r="C299" s="305">
        <f>SUM(C300:C306)</f>
        <v>3900000</v>
      </c>
      <c r="D299" s="306"/>
      <c r="E299" s="307"/>
      <c r="F299" s="308"/>
      <c r="G299" s="305">
        <f>SUM(G300:G306)</f>
        <v>3700000</v>
      </c>
      <c r="H299" s="309">
        <f>SUM(H300:H306)</f>
        <v>7600000</v>
      </c>
    </row>
    <row r="300" spans="1:8" x14ac:dyDescent="0.35">
      <c r="A300" s="310">
        <v>1</v>
      </c>
      <c r="B300" s="311" t="s">
        <v>208</v>
      </c>
      <c r="C300" s="312">
        <v>1000000</v>
      </c>
      <c r="D300" s="313"/>
      <c r="E300" s="314"/>
      <c r="F300" s="315"/>
      <c r="G300" s="316">
        <v>1000000</v>
      </c>
      <c r="H300" s="317">
        <f>+C300+G300</f>
        <v>2000000</v>
      </c>
    </row>
    <row r="301" spans="1:8" x14ac:dyDescent="0.35">
      <c r="A301" s="318">
        <v>2</v>
      </c>
      <c r="B301" s="319" t="s">
        <v>422</v>
      </c>
      <c r="C301" s="320">
        <v>600000</v>
      </c>
      <c r="D301" s="321"/>
      <c r="E301" s="322"/>
      <c r="F301" s="322"/>
      <c r="G301" s="320">
        <v>600000</v>
      </c>
      <c r="H301" s="321">
        <f>+C301+G301</f>
        <v>1200000</v>
      </c>
    </row>
    <row r="302" spans="1:8" x14ac:dyDescent="0.35">
      <c r="A302" s="318">
        <v>3</v>
      </c>
      <c r="B302" s="323" t="s">
        <v>209</v>
      </c>
      <c r="C302" s="320">
        <v>700000</v>
      </c>
      <c r="D302" s="321"/>
      <c r="E302" s="322"/>
      <c r="F302" s="322"/>
      <c r="G302" s="320">
        <v>650000</v>
      </c>
      <c r="H302" s="321">
        <f t="shared" ref="H302:H306" si="18">+C302+G302</f>
        <v>1350000</v>
      </c>
    </row>
    <row r="303" spans="1:8" x14ac:dyDescent="0.35">
      <c r="A303" s="318">
        <v>4</v>
      </c>
      <c r="B303" s="323" t="s">
        <v>210</v>
      </c>
      <c r="C303" s="320">
        <v>600000</v>
      </c>
      <c r="D303" s="321"/>
      <c r="E303" s="322"/>
      <c r="F303" s="322"/>
      <c r="G303" s="320">
        <v>600000</v>
      </c>
      <c r="H303" s="321">
        <f t="shared" si="18"/>
        <v>1200000</v>
      </c>
    </row>
    <row r="304" spans="1:8" x14ac:dyDescent="0.35">
      <c r="A304" s="318">
        <v>5</v>
      </c>
      <c r="B304" s="323" t="s">
        <v>211</v>
      </c>
      <c r="C304" s="320">
        <v>150000</v>
      </c>
      <c r="D304" s="321"/>
      <c r="E304" s="322"/>
      <c r="F304" s="322"/>
      <c r="G304" s="320">
        <v>100000</v>
      </c>
      <c r="H304" s="321">
        <f t="shared" si="18"/>
        <v>250000</v>
      </c>
    </row>
    <row r="305" spans="1:8" x14ac:dyDescent="0.35">
      <c r="A305" s="318">
        <v>6</v>
      </c>
      <c r="B305" s="319" t="s">
        <v>212</v>
      </c>
      <c r="C305" s="320">
        <v>350000</v>
      </c>
      <c r="D305" s="321"/>
      <c r="E305" s="322"/>
      <c r="F305" s="322"/>
      <c r="G305" s="320">
        <v>300000</v>
      </c>
      <c r="H305" s="321">
        <f t="shared" si="18"/>
        <v>650000</v>
      </c>
    </row>
    <row r="306" spans="1:8" ht="21.75" thickBot="1" x14ac:dyDescent="0.4">
      <c r="A306" s="318">
        <v>7</v>
      </c>
      <c r="B306" s="324" t="s">
        <v>213</v>
      </c>
      <c r="C306" s="325">
        <v>500000</v>
      </c>
      <c r="D306" s="326"/>
      <c r="E306" s="327"/>
      <c r="F306" s="327"/>
      <c r="G306" s="325">
        <v>450000</v>
      </c>
      <c r="H306" s="321">
        <f t="shared" si="18"/>
        <v>950000</v>
      </c>
    </row>
    <row r="307" spans="1:8" ht="21.75" thickBot="1" x14ac:dyDescent="0.4">
      <c r="A307" s="46" t="s">
        <v>214</v>
      </c>
      <c r="B307" s="60" t="s">
        <v>215</v>
      </c>
      <c r="C307" s="80">
        <f>+C310+C352+C364+C308+C358</f>
        <v>4040163</v>
      </c>
      <c r="D307" s="81">
        <f>+D308+D310+D352</f>
        <v>10204509</v>
      </c>
      <c r="E307" s="328"/>
      <c r="F307" s="176"/>
      <c r="G307" s="80">
        <f>+G310+G358+G364</f>
        <v>1150000</v>
      </c>
      <c r="H307" s="81">
        <f>+C307+D307+G307</f>
        <v>15394672</v>
      </c>
    </row>
    <row r="308" spans="1:8" ht="21.75" thickBot="1" x14ac:dyDescent="0.4">
      <c r="A308" s="59" t="s">
        <v>216</v>
      </c>
      <c r="B308" s="329" t="s">
        <v>17</v>
      </c>
      <c r="C308" s="53">
        <f>+C309</f>
        <v>2828366</v>
      </c>
      <c r="D308" s="54">
        <f>+D309</f>
        <v>7462306</v>
      </c>
      <c r="E308" s="330"/>
      <c r="F308" s="331"/>
      <c r="G308" s="53"/>
      <c r="H308" s="309">
        <f>+H309</f>
        <v>10290672</v>
      </c>
    </row>
    <row r="309" spans="1:8" ht="21.75" thickBot="1" x14ac:dyDescent="0.4">
      <c r="A309" s="55">
        <v>1</v>
      </c>
      <c r="B309" s="56" t="s">
        <v>17</v>
      </c>
      <c r="C309" s="332">
        <v>2828366</v>
      </c>
      <c r="D309" s="58">
        <v>7462306</v>
      </c>
      <c r="E309" s="333"/>
      <c r="F309" s="334"/>
      <c r="G309" s="332"/>
      <c r="H309" s="335">
        <f>+C309+D309</f>
        <v>10290672</v>
      </c>
    </row>
    <row r="310" spans="1:8" ht="21.75" thickBot="1" x14ac:dyDescent="0.4">
      <c r="A310" s="59" t="s">
        <v>217</v>
      </c>
      <c r="B310" s="329" t="s">
        <v>218</v>
      </c>
      <c r="C310" s="305">
        <f>SUM(C311:C351)</f>
        <v>597</v>
      </c>
      <c r="D310" s="309">
        <f>SUM(D311:D351)</f>
        <v>2593403</v>
      </c>
      <c r="E310" s="336"/>
      <c r="F310" s="337"/>
      <c r="G310" s="305">
        <f>SUM(G311:G351)</f>
        <v>400000</v>
      </c>
      <c r="H310" s="309">
        <f>SUM(H311:H351)</f>
        <v>2994000</v>
      </c>
    </row>
    <row r="311" spans="1:8" x14ac:dyDescent="0.35">
      <c r="A311" s="82">
        <v>1</v>
      </c>
      <c r="B311" s="338" t="s">
        <v>423</v>
      </c>
      <c r="C311" s="69">
        <v>597</v>
      </c>
      <c r="D311" s="69">
        <v>14403</v>
      </c>
      <c r="E311" s="103"/>
      <c r="F311" s="143"/>
      <c r="G311" s="91"/>
      <c r="H311" s="209">
        <f>+C311+D311+G311</f>
        <v>15000</v>
      </c>
    </row>
    <row r="312" spans="1:8" x14ac:dyDescent="0.35">
      <c r="A312" s="68">
        <v>2</v>
      </c>
      <c r="B312" s="338" t="s">
        <v>219</v>
      </c>
      <c r="C312" s="69"/>
      <c r="D312" s="69">
        <v>200000</v>
      </c>
      <c r="E312" s="200"/>
      <c r="F312" s="146"/>
      <c r="G312" s="166">
        <v>200000</v>
      </c>
      <c r="H312" s="339">
        <f>+C312+D312+G312</f>
        <v>400000</v>
      </c>
    </row>
    <row r="313" spans="1:8" x14ac:dyDescent="0.35">
      <c r="A313" s="82">
        <v>3</v>
      </c>
      <c r="B313" s="338" t="s">
        <v>220</v>
      </c>
      <c r="C313" s="69"/>
      <c r="D313" s="69">
        <v>200000</v>
      </c>
      <c r="E313" s="200"/>
      <c r="F313" s="146"/>
      <c r="G313" s="166">
        <v>200000</v>
      </c>
      <c r="H313" s="339">
        <f t="shared" ref="H313:H351" si="19">+C313+D313+G313</f>
        <v>400000</v>
      </c>
    </row>
    <row r="314" spans="1:8" x14ac:dyDescent="0.35">
      <c r="A314" s="68">
        <v>4</v>
      </c>
      <c r="B314" s="338" t="s">
        <v>221</v>
      </c>
      <c r="C314" s="69"/>
      <c r="D314" s="69">
        <v>55000</v>
      </c>
      <c r="E314" s="200"/>
      <c r="F314" s="146"/>
      <c r="G314" s="166"/>
      <c r="H314" s="339">
        <f t="shared" si="19"/>
        <v>55000</v>
      </c>
    </row>
    <row r="315" spans="1:8" x14ac:dyDescent="0.35">
      <c r="A315" s="68">
        <v>5</v>
      </c>
      <c r="B315" s="340" t="s">
        <v>222</v>
      </c>
      <c r="C315" s="69"/>
      <c r="D315" s="69">
        <v>485000</v>
      </c>
      <c r="E315" s="200"/>
      <c r="F315" s="146"/>
      <c r="G315" s="166"/>
      <c r="H315" s="339">
        <f t="shared" si="19"/>
        <v>485000</v>
      </c>
    </row>
    <row r="316" spans="1:8" x14ac:dyDescent="0.35">
      <c r="A316" s="82">
        <v>6</v>
      </c>
      <c r="B316" s="341" t="s">
        <v>223</v>
      </c>
      <c r="C316" s="69"/>
      <c r="D316" s="69">
        <v>300000</v>
      </c>
      <c r="E316" s="200"/>
      <c r="F316" s="146"/>
      <c r="G316" s="166"/>
      <c r="H316" s="339">
        <f t="shared" si="19"/>
        <v>300000</v>
      </c>
    </row>
    <row r="317" spans="1:8" x14ac:dyDescent="0.35">
      <c r="A317" s="68">
        <v>7</v>
      </c>
      <c r="B317" s="341" t="s">
        <v>224</v>
      </c>
      <c r="C317" s="69"/>
      <c r="D317" s="69">
        <v>250000</v>
      </c>
      <c r="E317" s="200"/>
      <c r="F317" s="146"/>
      <c r="G317" s="166"/>
      <c r="H317" s="339">
        <f t="shared" si="19"/>
        <v>250000</v>
      </c>
    </row>
    <row r="318" spans="1:8" x14ac:dyDescent="0.35">
      <c r="A318" s="68">
        <v>8</v>
      </c>
      <c r="B318" s="338" t="s">
        <v>225</v>
      </c>
      <c r="C318" s="69"/>
      <c r="D318" s="69">
        <v>200000</v>
      </c>
      <c r="E318" s="342"/>
      <c r="F318" s="343"/>
      <c r="G318" s="166"/>
      <c r="H318" s="339">
        <f t="shared" si="19"/>
        <v>200000</v>
      </c>
    </row>
    <row r="319" spans="1:8" x14ac:dyDescent="0.35">
      <c r="A319" s="82">
        <v>9</v>
      </c>
      <c r="B319" s="338" t="s">
        <v>226</v>
      </c>
      <c r="C319" s="69"/>
      <c r="D319" s="69">
        <v>15000</v>
      </c>
      <c r="E319" s="342"/>
      <c r="F319" s="343"/>
      <c r="G319" s="166"/>
      <c r="H319" s="339">
        <f t="shared" si="19"/>
        <v>15000</v>
      </c>
    </row>
    <row r="320" spans="1:8" x14ac:dyDescent="0.35">
      <c r="A320" s="68">
        <v>10</v>
      </c>
      <c r="B320" s="338" t="s">
        <v>227</v>
      </c>
      <c r="C320" s="69"/>
      <c r="D320" s="69">
        <v>60000</v>
      </c>
      <c r="E320" s="342"/>
      <c r="F320" s="343"/>
      <c r="G320" s="166"/>
      <c r="H320" s="339">
        <f t="shared" si="19"/>
        <v>60000</v>
      </c>
    </row>
    <row r="321" spans="1:8" x14ac:dyDescent="0.35">
      <c r="A321" s="68">
        <v>11</v>
      </c>
      <c r="B321" s="338" t="s">
        <v>424</v>
      </c>
      <c r="C321" s="69"/>
      <c r="D321" s="69">
        <v>100000</v>
      </c>
      <c r="E321" s="342"/>
      <c r="F321" s="343"/>
      <c r="G321" s="166"/>
      <c r="H321" s="339">
        <f t="shared" si="19"/>
        <v>100000</v>
      </c>
    </row>
    <row r="322" spans="1:8" x14ac:dyDescent="0.35">
      <c r="A322" s="82">
        <v>12</v>
      </c>
      <c r="B322" s="338" t="s">
        <v>425</v>
      </c>
      <c r="C322" s="69"/>
      <c r="D322" s="69">
        <v>30000</v>
      </c>
      <c r="E322" s="342"/>
      <c r="F322" s="343"/>
      <c r="G322" s="166"/>
      <c r="H322" s="339">
        <f t="shared" si="19"/>
        <v>30000</v>
      </c>
    </row>
    <row r="323" spans="1:8" x14ac:dyDescent="0.35">
      <c r="A323" s="68">
        <v>13</v>
      </c>
      <c r="B323" s="338" t="s">
        <v>228</v>
      </c>
      <c r="C323" s="69"/>
      <c r="D323" s="69">
        <v>20000</v>
      </c>
      <c r="E323" s="342"/>
      <c r="F323" s="343"/>
      <c r="G323" s="166"/>
      <c r="H323" s="339">
        <f t="shared" si="19"/>
        <v>20000</v>
      </c>
    </row>
    <row r="324" spans="1:8" x14ac:dyDescent="0.35">
      <c r="A324" s="68">
        <v>14</v>
      </c>
      <c r="B324" s="338" t="s">
        <v>229</v>
      </c>
      <c r="C324" s="69"/>
      <c r="D324" s="69">
        <v>3500</v>
      </c>
      <c r="E324" s="342"/>
      <c r="F324" s="343"/>
      <c r="G324" s="166"/>
      <c r="H324" s="339">
        <f t="shared" si="19"/>
        <v>3500</v>
      </c>
    </row>
    <row r="325" spans="1:8" x14ac:dyDescent="0.35">
      <c r="A325" s="82">
        <v>15</v>
      </c>
      <c r="B325" s="338" t="s">
        <v>230</v>
      </c>
      <c r="C325" s="69"/>
      <c r="D325" s="69">
        <v>2000</v>
      </c>
      <c r="E325" s="342"/>
      <c r="F325" s="343"/>
      <c r="G325" s="166"/>
      <c r="H325" s="339">
        <f t="shared" si="19"/>
        <v>2000</v>
      </c>
    </row>
    <row r="326" spans="1:8" x14ac:dyDescent="0.35">
      <c r="A326" s="68">
        <v>16</v>
      </c>
      <c r="B326" s="338" t="s">
        <v>231</v>
      </c>
      <c r="C326" s="69"/>
      <c r="D326" s="69">
        <v>1500</v>
      </c>
      <c r="E326" s="342"/>
      <c r="F326" s="343"/>
      <c r="G326" s="166"/>
      <c r="H326" s="339">
        <f t="shared" si="19"/>
        <v>1500</v>
      </c>
    </row>
    <row r="327" spans="1:8" x14ac:dyDescent="0.35">
      <c r="A327" s="68">
        <v>17</v>
      </c>
      <c r="B327" s="338" t="s">
        <v>426</v>
      </c>
      <c r="C327" s="69"/>
      <c r="D327" s="69">
        <v>25000</v>
      </c>
      <c r="E327" s="342"/>
      <c r="F327" s="343"/>
      <c r="G327" s="166"/>
      <c r="H327" s="339">
        <f t="shared" si="19"/>
        <v>25000</v>
      </c>
    </row>
    <row r="328" spans="1:8" x14ac:dyDescent="0.35">
      <c r="A328" s="82">
        <v>18</v>
      </c>
      <c r="B328" s="341" t="s">
        <v>232</v>
      </c>
      <c r="C328" s="69"/>
      <c r="D328" s="69">
        <v>400000</v>
      </c>
      <c r="E328" s="342"/>
      <c r="F328" s="343"/>
      <c r="G328" s="166"/>
      <c r="H328" s="339">
        <f t="shared" si="19"/>
        <v>400000</v>
      </c>
    </row>
    <row r="329" spans="1:8" x14ac:dyDescent="0.35">
      <c r="A329" s="68">
        <v>19</v>
      </c>
      <c r="B329" s="338" t="s">
        <v>233</v>
      </c>
      <c r="C329" s="69"/>
      <c r="D329" s="69">
        <v>5000</v>
      </c>
      <c r="E329" s="342"/>
      <c r="F329" s="343"/>
      <c r="G329" s="166"/>
      <c r="H329" s="339">
        <f t="shared" si="19"/>
        <v>5000</v>
      </c>
    </row>
    <row r="330" spans="1:8" x14ac:dyDescent="0.35">
      <c r="A330" s="68">
        <v>20</v>
      </c>
      <c r="B330" s="338" t="s">
        <v>234</v>
      </c>
      <c r="C330" s="69"/>
      <c r="D330" s="69">
        <v>25000</v>
      </c>
      <c r="E330" s="342"/>
      <c r="F330" s="343"/>
      <c r="G330" s="166"/>
      <c r="H330" s="339">
        <f t="shared" si="19"/>
        <v>25000</v>
      </c>
    </row>
    <row r="331" spans="1:8" x14ac:dyDescent="0.35">
      <c r="A331" s="82">
        <v>21</v>
      </c>
      <c r="B331" s="338" t="s">
        <v>235</v>
      </c>
      <c r="C331" s="69"/>
      <c r="D331" s="69">
        <v>3500</v>
      </c>
      <c r="E331" s="342"/>
      <c r="F331" s="343"/>
      <c r="G331" s="166"/>
      <c r="H331" s="339">
        <f t="shared" si="19"/>
        <v>3500</v>
      </c>
    </row>
    <row r="332" spans="1:8" x14ac:dyDescent="0.35">
      <c r="A332" s="68">
        <v>22</v>
      </c>
      <c r="B332" s="344" t="s">
        <v>236</v>
      </c>
      <c r="C332" s="69"/>
      <c r="D332" s="69">
        <v>10000</v>
      </c>
      <c r="E332" s="342"/>
      <c r="F332" s="343"/>
      <c r="G332" s="166"/>
      <c r="H332" s="339">
        <f t="shared" si="19"/>
        <v>10000</v>
      </c>
    </row>
    <row r="333" spans="1:8" x14ac:dyDescent="0.35">
      <c r="A333" s="68">
        <v>23</v>
      </c>
      <c r="B333" s="338" t="s">
        <v>237</v>
      </c>
      <c r="C333" s="69"/>
      <c r="D333" s="69">
        <v>10000</v>
      </c>
      <c r="E333" s="342"/>
      <c r="F333" s="343"/>
      <c r="G333" s="166"/>
      <c r="H333" s="339">
        <f t="shared" si="19"/>
        <v>10000</v>
      </c>
    </row>
    <row r="334" spans="1:8" x14ac:dyDescent="0.35">
      <c r="A334" s="82">
        <v>24</v>
      </c>
      <c r="B334" s="338" t="s">
        <v>238</v>
      </c>
      <c r="C334" s="69"/>
      <c r="D334" s="69">
        <v>10000</v>
      </c>
      <c r="E334" s="342"/>
      <c r="F334" s="343"/>
      <c r="G334" s="166"/>
      <c r="H334" s="339">
        <f t="shared" si="19"/>
        <v>10000</v>
      </c>
    </row>
    <row r="335" spans="1:8" x14ac:dyDescent="0.35">
      <c r="A335" s="68">
        <v>25</v>
      </c>
      <c r="B335" s="341" t="s">
        <v>427</v>
      </c>
      <c r="C335" s="69"/>
      <c r="D335" s="69">
        <v>40000</v>
      </c>
      <c r="E335" s="342"/>
      <c r="F335" s="343"/>
      <c r="G335" s="166"/>
      <c r="H335" s="339">
        <f t="shared" si="19"/>
        <v>40000</v>
      </c>
    </row>
    <row r="336" spans="1:8" x14ac:dyDescent="0.35">
      <c r="A336" s="68">
        <v>26</v>
      </c>
      <c r="B336" s="345" t="s">
        <v>239</v>
      </c>
      <c r="C336" s="69"/>
      <c r="D336" s="69">
        <v>2000</v>
      </c>
      <c r="E336" s="342"/>
      <c r="F336" s="343"/>
      <c r="G336" s="166"/>
      <c r="H336" s="339">
        <f t="shared" si="19"/>
        <v>2000</v>
      </c>
    </row>
    <row r="337" spans="1:8" x14ac:dyDescent="0.35">
      <c r="A337" s="82">
        <v>27</v>
      </c>
      <c r="B337" s="346" t="s">
        <v>240</v>
      </c>
      <c r="C337" s="69"/>
      <c r="D337" s="69">
        <v>30000</v>
      </c>
      <c r="E337" s="342"/>
      <c r="F337" s="343"/>
      <c r="G337" s="166"/>
      <c r="H337" s="339">
        <f t="shared" si="19"/>
        <v>30000</v>
      </c>
    </row>
    <row r="338" spans="1:8" x14ac:dyDescent="0.35">
      <c r="A338" s="68">
        <v>28</v>
      </c>
      <c r="B338" s="347" t="s">
        <v>241</v>
      </c>
      <c r="C338" s="69"/>
      <c r="D338" s="69">
        <v>15000</v>
      </c>
      <c r="E338" s="342"/>
      <c r="F338" s="343"/>
      <c r="G338" s="166"/>
      <c r="H338" s="339">
        <f t="shared" si="19"/>
        <v>15000</v>
      </c>
    </row>
    <row r="339" spans="1:8" x14ac:dyDescent="0.35">
      <c r="A339" s="68">
        <v>29</v>
      </c>
      <c r="B339" s="346" t="s">
        <v>242</v>
      </c>
      <c r="C339" s="69"/>
      <c r="D339" s="69">
        <v>500</v>
      </c>
      <c r="E339" s="342"/>
      <c r="F339" s="343"/>
      <c r="G339" s="166"/>
      <c r="H339" s="339">
        <f t="shared" si="19"/>
        <v>500</v>
      </c>
    </row>
    <row r="340" spans="1:8" x14ac:dyDescent="0.35">
      <c r="A340" s="82">
        <v>30</v>
      </c>
      <c r="B340" s="346" t="s">
        <v>428</v>
      </c>
      <c r="C340" s="69"/>
      <c r="D340" s="69">
        <v>8000</v>
      </c>
      <c r="E340" s="342"/>
      <c r="F340" s="343"/>
      <c r="G340" s="166"/>
      <c r="H340" s="339">
        <f t="shared" si="19"/>
        <v>8000</v>
      </c>
    </row>
    <row r="341" spans="1:8" x14ac:dyDescent="0.35">
      <c r="A341" s="68">
        <v>31</v>
      </c>
      <c r="B341" s="346" t="s">
        <v>429</v>
      </c>
      <c r="C341" s="69"/>
      <c r="D341" s="69">
        <v>11500</v>
      </c>
      <c r="E341" s="342"/>
      <c r="F341" s="343"/>
      <c r="G341" s="166"/>
      <c r="H341" s="339">
        <f t="shared" si="19"/>
        <v>11500</v>
      </c>
    </row>
    <row r="342" spans="1:8" x14ac:dyDescent="0.35">
      <c r="A342" s="68">
        <v>32</v>
      </c>
      <c r="B342" s="346" t="s">
        <v>243</v>
      </c>
      <c r="C342" s="69"/>
      <c r="D342" s="69">
        <v>8000</v>
      </c>
      <c r="E342" s="342"/>
      <c r="F342" s="343"/>
      <c r="G342" s="166"/>
      <c r="H342" s="339">
        <f t="shared" si="19"/>
        <v>8000</v>
      </c>
    </row>
    <row r="343" spans="1:8" x14ac:dyDescent="0.35">
      <c r="A343" s="82">
        <v>33</v>
      </c>
      <c r="B343" s="348" t="s">
        <v>430</v>
      </c>
      <c r="C343" s="69"/>
      <c r="D343" s="69">
        <v>8000</v>
      </c>
      <c r="E343" s="342"/>
      <c r="F343" s="343"/>
      <c r="G343" s="166"/>
      <c r="H343" s="339">
        <f t="shared" si="19"/>
        <v>8000</v>
      </c>
    </row>
    <row r="344" spans="1:8" x14ac:dyDescent="0.35">
      <c r="A344" s="68">
        <v>34</v>
      </c>
      <c r="B344" s="348" t="s">
        <v>431</v>
      </c>
      <c r="C344" s="69"/>
      <c r="D344" s="69">
        <v>5000</v>
      </c>
      <c r="E344" s="342"/>
      <c r="F344" s="343"/>
      <c r="G344" s="166"/>
      <c r="H344" s="339">
        <f t="shared" si="19"/>
        <v>5000</v>
      </c>
    </row>
    <row r="345" spans="1:8" x14ac:dyDescent="0.35">
      <c r="A345" s="68">
        <v>35</v>
      </c>
      <c r="B345" s="348" t="s">
        <v>432</v>
      </c>
      <c r="C345" s="69"/>
      <c r="D345" s="69">
        <v>2000</v>
      </c>
      <c r="E345" s="342"/>
      <c r="F345" s="343"/>
      <c r="G345" s="349"/>
      <c r="H345" s="339">
        <f t="shared" si="19"/>
        <v>2000</v>
      </c>
    </row>
    <row r="346" spans="1:8" x14ac:dyDescent="0.35">
      <c r="A346" s="82">
        <v>36</v>
      </c>
      <c r="B346" s="345" t="s">
        <v>244</v>
      </c>
      <c r="C346" s="69"/>
      <c r="D346" s="69">
        <v>3500</v>
      </c>
      <c r="E346" s="342"/>
      <c r="F346" s="343"/>
      <c r="G346" s="166"/>
      <c r="H346" s="339">
        <f t="shared" si="19"/>
        <v>3500</v>
      </c>
    </row>
    <row r="347" spans="1:8" x14ac:dyDescent="0.35">
      <c r="A347" s="68">
        <v>37</v>
      </c>
      <c r="B347" s="345" t="s">
        <v>433</v>
      </c>
      <c r="C347" s="69"/>
      <c r="D347" s="69">
        <v>8000</v>
      </c>
      <c r="E347" s="342"/>
      <c r="F347" s="343"/>
      <c r="G347" s="166"/>
      <c r="H347" s="339">
        <f t="shared" si="19"/>
        <v>8000</v>
      </c>
    </row>
    <row r="348" spans="1:8" x14ac:dyDescent="0.35">
      <c r="A348" s="68">
        <v>38</v>
      </c>
      <c r="B348" s="345" t="s">
        <v>245</v>
      </c>
      <c r="C348" s="69"/>
      <c r="D348" s="69">
        <v>10000</v>
      </c>
      <c r="E348" s="342"/>
      <c r="F348" s="343"/>
      <c r="G348" s="166"/>
      <c r="H348" s="339">
        <f t="shared" si="19"/>
        <v>10000</v>
      </c>
    </row>
    <row r="349" spans="1:8" x14ac:dyDescent="0.35">
      <c r="A349" s="82">
        <v>39</v>
      </c>
      <c r="B349" s="345" t="s">
        <v>434</v>
      </c>
      <c r="C349" s="69"/>
      <c r="D349" s="69">
        <v>10000</v>
      </c>
      <c r="E349" s="342"/>
      <c r="F349" s="343"/>
      <c r="G349" s="166"/>
      <c r="H349" s="339">
        <f t="shared" si="19"/>
        <v>10000</v>
      </c>
    </row>
    <row r="350" spans="1:8" x14ac:dyDescent="0.35">
      <c r="A350" s="68">
        <v>40</v>
      </c>
      <c r="B350" s="345" t="s">
        <v>246</v>
      </c>
      <c r="C350" s="69"/>
      <c r="D350" s="69">
        <v>5000</v>
      </c>
      <c r="E350" s="350"/>
      <c r="F350" s="351"/>
      <c r="G350" s="166"/>
      <c r="H350" s="339">
        <f t="shared" si="19"/>
        <v>5000</v>
      </c>
    </row>
    <row r="351" spans="1:8" ht="21.75" thickBot="1" x14ac:dyDescent="0.4">
      <c r="A351" s="68">
        <v>41</v>
      </c>
      <c r="B351" s="347" t="s">
        <v>435</v>
      </c>
      <c r="C351" s="69"/>
      <c r="D351" s="69">
        <v>2000</v>
      </c>
      <c r="E351" s="342"/>
      <c r="F351" s="343"/>
      <c r="G351" s="164"/>
      <c r="H351" s="339">
        <f t="shared" si="19"/>
        <v>2000</v>
      </c>
    </row>
    <row r="352" spans="1:8" ht="21.75" thickBot="1" x14ac:dyDescent="0.4">
      <c r="A352" s="59" t="s">
        <v>247</v>
      </c>
      <c r="B352" s="329" t="s">
        <v>248</v>
      </c>
      <c r="C352" s="305">
        <f>SUM(C353:C357)</f>
        <v>351200</v>
      </c>
      <c r="D352" s="309">
        <f>+D353+D354+D355+D356+D357</f>
        <v>148800</v>
      </c>
      <c r="E352" s="307"/>
      <c r="F352" s="352"/>
      <c r="G352" s="306"/>
      <c r="H352" s="305">
        <f>+C352+D352</f>
        <v>500000</v>
      </c>
    </row>
    <row r="353" spans="1:8" x14ac:dyDescent="0.35">
      <c r="A353" s="82">
        <v>1</v>
      </c>
      <c r="B353" s="163" t="s">
        <v>249</v>
      </c>
      <c r="C353" s="164">
        <v>220000</v>
      </c>
      <c r="D353" s="353">
        <v>70000</v>
      </c>
      <c r="E353" s="90"/>
      <c r="F353" s="85"/>
      <c r="G353" s="354"/>
      <c r="H353" s="164">
        <f>+C353+D353</f>
        <v>290000</v>
      </c>
    </row>
    <row r="354" spans="1:8" x14ac:dyDescent="0.35">
      <c r="A354" s="68">
        <v>2</v>
      </c>
      <c r="B354" s="165" t="s">
        <v>139</v>
      </c>
      <c r="C354" s="166">
        <v>60000</v>
      </c>
      <c r="D354" s="147">
        <v>50000</v>
      </c>
      <c r="E354" s="200"/>
      <c r="F354" s="71"/>
      <c r="G354" s="355"/>
      <c r="H354" s="166">
        <f>+C354+D354</f>
        <v>110000</v>
      </c>
    </row>
    <row r="355" spans="1:8" x14ac:dyDescent="0.35">
      <c r="A355" s="68">
        <v>3</v>
      </c>
      <c r="B355" s="165" t="s">
        <v>250</v>
      </c>
      <c r="C355" s="166">
        <v>40000</v>
      </c>
      <c r="D355" s="147">
        <v>10000</v>
      </c>
      <c r="E355" s="200"/>
      <c r="F355" s="71"/>
      <c r="G355" s="355"/>
      <c r="H355" s="166">
        <f t="shared" ref="H355:H357" si="20">+C355+D355</f>
        <v>50000</v>
      </c>
    </row>
    <row r="356" spans="1:8" x14ac:dyDescent="0.35">
      <c r="A356" s="68">
        <v>4</v>
      </c>
      <c r="B356" s="165" t="s">
        <v>138</v>
      </c>
      <c r="C356" s="166">
        <v>20000</v>
      </c>
      <c r="D356" s="147">
        <v>10000</v>
      </c>
      <c r="E356" s="200"/>
      <c r="F356" s="71"/>
      <c r="G356" s="355"/>
      <c r="H356" s="166">
        <f t="shared" si="20"/>
        <v>30000</v>
      </c>
    </row>
    <row r="357" spans="1:8" ht="21.75" thickBot="1" x14ac:dyDescent="0.4">
      <c r="A357" s="167">
        <v>5</v>
      </c>
      <c r="B357" s="168" t="s">
        <v>251</v>
      </c>
      <c r="C357" s="166">
        <v>11200</v>
      </c>
      <c r="D357" s="356">
        <v>8800</v>
      </c>
      <c r="E357" s="357"/>
      <c r="F357" s="170"/>
      <c r="G357" s="358"/>
      <c r="H357" s="166">
        <f t="shared" si="20"/>
        <v>20000</v>
      </c>
    </row>
    <row r="358" spans="1:8" ht="21.75" thickBot="1" x14ac:dyDescent="0.4">
      <c r="A358" s="359" t="s">
        <v>252</v>
      </c>
      <c r="B358" s="360" t="s">
        <v>253</v>
      </c>
      <c r="C358" s="361">
        <f>+C359+C360+C361+C362+C363</f>
        <v>610000</v>
      </c>
      <c r="D358" s="362"/>
      <c r="E358" s="363"/>
      <c r="F358" s="364"/>
      <c r="G358" s="365">
        <f>SUM(G359:G363)</f>
        <v>550000</v>
      </c>
      <c r="H358" s="361">
        <f>+C358+G358</f>
        <v>1160000</v>
      </c>
    </row>
    <row r="359" spans="1:8" x14ac:dyDescent="0.35">
      <c r="A359" s="366">
        <v>1</v>
      </c>
      <c r="B359" s="367" t="s">
        <v>254</v>
      </c>
      <c r="C359" s="368">
        <v>170000</v>
      </c>
      <c r="D359" s="369"/>
      <c r="E359" s="370"/>
      <c r="F359" s="371"/>
      <c r="G359" s="66">
        <v>150000</v>
      </c>
      <c r="H359" s="240">
        <f>+C359+G359</f>
        <v>320000</v>
      </c>
    </row>
    <row r="360" spans="1:8" x14ac:dyDescent="0.35">
      <c r="A360" s="87">
        <v>2</v>
      </c>
      <c r="B360" s="62" t="s">
        <v>255</v>
      </c>
      <c r="C360" s="372">
        <v>100000</v>
      </c>
      <c r="D360" s="373"/>
      <c r="E360" s="374"/>
      <c r="F360" s="375"/>
      <c r="G360" s="71">
        <v>150000</v>
      </c>
      <c r="H360" s="164">
        <f>+C360+G360</f>
        <v>250000</v>
      </c>
    </row>
    <row r="361" spans="1:8" x14ac:dyDescent="0.35">
      <c r="A361" s="87">
        <v>3</v>
      </c>
      <c r="B361" s="73" t="s">
        <v>256</v>
      </c>
      <c r="C361" s="376">
        <v>140000</v>
      </c>
      <c r="D361" s="373"/>
      <c r="E361" s="374"/>
      <c r="F361" s="375"/>
      <c r="G361" s="258"/>
      <c r="H361" s="258">
        <f>+C361</f>
        <v>140000</v>
      </c>
    </row>
    <row r="362" spans="1:8" x14ac:dyDescent="0.35">
      <c r="A362" s="87">
        <v>4</v>
      </c>
      <c r="B362" s="62" t="s">
        <v>257</v>
      </c>
      <c r="C362" s="376">
        <v>150000</v>
      </c>
      <c r="D362" s="373"/>
      <c r="E362" s="374"/>
      <c r="F362" s="375"/>
      <c r="G362" s="72">
        <v>250000</v>
      </c>
      <c r="H362" s="258">
        <f>+C362+G362</f>
        <v>400000</v>
      </c>
    </row>
    <row r="363" spans="1:8" ht="21.75" thickBot="1" x14ac:dyDescent="0.4">
      <c r="A363" s="377">
        <v>5</v>
      </c>
      <c r="B363" s="378" t="s">
        <v>258</v>
      </c>
      <c r="C363" s="379">
        <v>50000</v>
      </c>
      <c r="D363" s="380"/>
      <c r="E363" s="381"/>
      <c r="F363" s="382"/>
      <c r="G363" s="100"/>
      <c r="H363" s="383">
        <f>C363+G363</f>
        <v>50000</v>
      </c>
    </row>
    <row r="364" spans="1:8" ht="21.75" thickBot="1" x14ac:dyDescent="0.4">
      <c r="A364" s="59" t="s">
        <v>259</v>
      </c>
      <c r="B364" s="329" t="s">
        <v>207</v>
      </c>
      <c r="C364" s="305">
        <v>250000</v>
      </c>
      <c r="D364" s="306"/>
      <c r="E364" s="307"/>
      <c r="F364" s="352"/>
      <c r="G364" s="309">
        <v>200000</v>
      </c>
      <c r="H364" s="305">
        <f>+C364+G364</f>
        <v>450000</v>
      </c>
    </row>
    <row r="365" spans="1:8" ht="21.75" thickBot="1" x14ac:dyDescent="0.4">
      <c r="A365" s="46" t="s">
        <v>260</v>
      </c>
      <c r="B365" s="60" t="s">
        <v>261</v>
      </c>
      <c r="C365" s="80">
        <f>+C368+C396+C420+C402+C366</f>
        <v>5090200</v>
      </c>
      <c r="D365" s="81"/>
      <c r="E365" s="328">
        <f>+E366+E368+E402+E420+E396</f>
        <v>31801113</v>
      </c>
      <c r="F365" s="80"/>
      <c r="G365" s="81">
        <f>+G368+G402+G420+G366</f>
        <v>3735910</v>
      </c>
      <c r="H365" s="80">
        <f>+C365+E365+G365</f>
        <v>40627223</v>
      </c>
    </row>
    <row r="366" spans="1:8" ht="21.75" thickBot="1" x14ac:dyDescent="0.4">
      <c r="A366" s="59" t="s">
        <v>262</v>
      </c>
      <c r="B366" s="329" t="s">
        <v>17</v>
      </c>
      <c r="C366" s="305"/>
      <c r="D366" s="309"/>
      <c r="E366" s="336">
        <f>+E367</f>
        <v>30079723</v>
      </c>
      <c r="F366" s="305"/>
      <c r="G366" s="309">
        <f>+G367</f>
        <v>60000</v>
      </c>
      <c r="H366" s="305">
        <f>+H367</f>
        <v>30139723</v>
      </c>
    </row>
    <row r="367" spans="1:8" ht="21.75" thickBot="1" x14ac:dyDescent="0.4">
      <c r="A367" s="384">
        <v>1</v>
      </c>
      <c r="B367" s="385" t="s">
        <v>17</v>
      </c>
      <c r="C367" s="386"/>
      <c r="D367" s="387"/>
      <c r="E367" s="388">
        <v>30079723</v>
      </c>
      <c r="F367" s="389"/>
      <c r="G367" s="387">
        <v>60000</v>
      </c>
      <c r="H367" s="386">
        <f>+E367+C367+G367</f>
        <v>30139723</v>
      </c>
    </row>
    <row r="368" spans="1:8" ht="21.75" thickBot="1" x14ac:dyDescent="0.4">
      <c r="A368" s="59" t="s">
        <v>263</v>
      </c>
      <c r="B368" s="337" t="s">
        <v>20</v>
      </c>
      <c r="C368" s="305">
        <f>SUM(C369:C395)</f>
        <v>1429447</v>
      </c>
      <c r="D368" s="309"/>
      <c r="E368" s="336">
        <f>SUM(E369:E395)</f>
        <v>1440053</v>
      </c>
      <c r="F368" s="305"/>
      <c r="G368" s="309">
        <f>+G373</f>
        <v>800000</v>
      </c>
      <c r="H368" s="305">
        <f>SUM(H369:H395)</f>
        <v>3669500</v>
      </c>
    </row>
    <row r="369" spans="1:8" x14ac:dyDescent="0.35">
      <c r="A369" s="188">
        <v>1</v>
      </c>
      <c r="B369" s="390" t="s">
        <v>264</v>
      </c>
      <c r="C369" s="391">
        <v>190000</v>
      </c>
      <c r="D369" s="144"/>
      <c r="E369" s="258"/>
      <c r="F369" s="392"/>
      <c r="G369" s="289"/>
      <c r="H369" s="392">
        <f>+C369+E369</f>
        <v>190000</v>
      </c>
    </row>
    <row r="370" spans="1:8" x14ac:dyDescent="0.35">
      <c r="A370" s="191">
        <v>2</v>
      </c>
      <c r="B370" s="393" t="s">
        <v>436</v>
      </c>
      <c r="C370" s="394">
        <v>36000</v>
      </c>
      <c r="D370" s="147"/>
      <c r="E370" s="72"/>
      <c r="F370" s="166"/>
      <c r="G370" s="268"/>
      <c r="H370" s="166">
        <f>+C370+E370</f>
        <v>36000</v>
      </c>
    </row>
    <row r="371" spans="1:8" x14ac:dyDescent="0.35">
      <c r="A371" s="191">
        <v>3</v>
      </c>
      <c r="B371" s="393" t="s">
        <v>265</v>
      </c>
      <c r="C371" s="394">
        <v>364947</v>
      </c>
      <c r="D371" s="147"/>
      <c r="E371" s="72">
        <v>835053</v>
      </c>
      <c r="F371" s="179"/>
      <c r="G371" s="268"/>
      <c r="H371" s="166">
        <f>+C371+E371+G371</f>
        <v>1200000</v>
      </c>
    </row>
    <row r="372" spans="1:8" x14ac:dyDescent="0.35">
      <c r="A372" s="191">
        <v>4</v>
      </c>
      <c r="B372" s="393" t="s">
        <v>266</v>
      </c>
      <c r="C372" s="395">
        <v>200000</v>
      </c>
      <c r="D372" s="147"/>
      <c r="E372" s="72"/>
      <c r="F372" s="166"/>
      <c r="G372" s="268"/>
      <c r="H372" s="166">
        <f t="shared" ref="H372:H395" si="21">+C372+E372+G372</f>
        <v>200000</v>
      </c>
    </row>
    <row r="373" spans="1:8" x14ac:dyDescent="0.35">
      <c r="A373" s="191">
        <v>5</v>
      </c>
      <c r="B373" s="393" t="s">
        <v>267</v>
      </c>
      <c r="C373" s="394">
        <v>0</v>
      </c>
      <c r="D373" s="147"/>
      <c r="E373" s="72">
        <v>605000</v>
      </c>
      <c r="F373" s="166"/>
      <c r="G373" s="268">
        <v>800000</v>
      </c>
      <c r="H373" s="166">
        <f t="shared" si="21"/>
        <v>1405000</v>
      </c>
    </row>
    <row r="374" spans="1:8" x14ac:dyDescent="0.35">
      <c r="A374" s="191">
        <v>6</v>
      </c>
      <c r="B374" s="393" t="s">
        <v>268</v>
      </c>
      <c r="C374" s="394">
        <v>25000</v>
      </c>
      <c r="D374" s="147"/>
      <c r="E374" s="72"/>
      <c r="F374" s="166"/>
      <c r="G374" s="268"/>
      <c r="H374" s="166">
        <f t="shared" si="21"/>
        <v>25000</v>
      </c>
    </row>
    <row r="375" spans="1:8" x14ac:dyDescent="0.35">
      <c r="A375" s="191">
        <v>7</v>
      </c>
      <c r="B375" s="393" t="s">
        <v>269</v>
      </c>
      <c r="C375" s="394">
        <v>150000</v>
      </c>
      <c r="D375" s="147"/>
      <c r="E375" s="72"/>
      <c r="F375" s="166"/>
      <c r="G375" s="268"/>
      <c r="H375" s="166">
        <f t="shared" si="21"/>
        <v>150000</v>
      </c>
    </row>
    <row r="376" spans="1:8" x14ac:dyDescent="0.35">
      <c r="A376" s="191">
        <v>8</v>
      </c>
      <c r="B376" s="393" t="s">
        <v>270</v>
      </c>
      <c r="C376" s="394">
        <v>160000</v>
      </c>
      <c r="D376" s="147"/>
      <c r="E376" s="72"/>
      <c r="F376" s="166"/>
      <c r="G376" s="268"/>
      <c r="H376" s="166">
        <f t="shared" si="21"/>
        <v>160000</v>
      </c>
    </row>
    <row r="377" spans="1:8" ht="42" x14ac:dyDescent="0.35">
      <c r="A377" s="191">
        <v>9</v>
      </c>
      <c r="B377" s="393" t="s">
        <v>437</v>
      </c>
      <c r="C377" s="394">
        <v>5000</v>
      </c>
      <c r="D377" s="147"/>
      <c r="E377" s="72"/>
      <c r="F377" s="166"/>
      <c r="G377" s="268"/>
      <c r="H377" s="166">
        <f t="shared" si="21"/>
        <v>5000</v>
      </c>
    </row>
    <row r="378" spans="1:8" x14ac:dyDescent="0.35">
      <c r="A378" s="191">
        <v>10</v>
      </c>
      <c r="B378" s="393" t="s">
        <v>271</v>
      </c>
      <c r="C378" s="394">
        <v>1000</v>
      </c>
      <c r="D378" s="147"/>
      <c r="E378" s="72"/>
      <c r="F378" s="166"/>
      <c r="G378" s="268"/>
      <c r="H378" s="166">
        <f t="shared" si="21"/>
        <v>1000</v>
      </c>
    </row>
    <row r="379" spans="1:8" x14ac:dyDescent="0.35">
      <c r="A379" s="191">
        <v>11</v>
      </c>
      <c r="B379" s="393" t="s">
        <v>272</v>
      </c>
      <c r="C379" s="394">
        <v>15000</v>
      </c>
      <c r="D379" s="147"/>
      <c r="E379" s="72"/>
      <c r="F379" s="166"/>
      <c r="G379" s="268"/>
      <c r="H379" s="166">
        <f t="shared" si="21"/>
        <v>15000</v>
      </c>
    </row>
    <row r="380" spans="1:8" x14ac:dyDescent="0.35">
      <c r="A380" s="191">
        <v>12</v>
      </c>
      <c r="B380" s="393" t="s">
        <v>273</v>
      </c>
      <c r="C380" s="394">
        <v>1000</v>
      </c>
      <c r="D380" s="147"/>
      <c r="E380" s="72"/>
      <c r="F380" s="67"/>
      <c r="G380" s="268"/>
      <c r="H380" s="166">
        <f t="shared" si="21"/>
        <v>1000</v>
      </c>
    </row>
    <row r="381" spans="1:8" x14ac:dyDescent="0.35">
      <c r="A381" s="191">
        <v>13</v>
      </c>
      <c r="B381" s="396" t="s">
        <v>274</v>
      </c>
      <c r="C381" s="394">
        <v>15000</v>
      </c>
      <c r="D381" s="147"/>
      <c r="E381" s="72"/>
      <c r="F381" s="67"/>
      <c r="G381" s="268"/>
      <c r="H381" s="166">
        <f t="shared" si="21"/>
        <v>15000</v>
      </c>
    </row>
    <row r="382" spans="1:8" x14ac:dyDescent="0.35">
      <c r="A382" s="191">
        <v>14</v>
      </c>
      <c r="B382" s="397" t="s">
        <v>275</v>
      </c>
      <c r="C382" s="394">
        <v>15000</v>
      </c>
      <c r="D382" s="147"/>
      <c r="E382" s="72"/>
      <c r="F382" s="67"/>
      <c r="G382" s="268"/>
      <c r="H382" s="166">
        <f t="shared" si="21"/>
        <v>15000</v>
      </c>
    </row>
    <row r="383" spans="1:8" x14ac:dyDescent="0.35">
      <c r="A383" s="191">
        <v>15</v>
      </c>
      <c r="B383" s="397" t="s">
        <v>276</v>
      </c>
      <c r="C383" s="394">
        <v>58000</v>
      </c>
      <c r="D383" s="147"/>
      <c r="E383" s="72"/>
      <c r="F383" s="166"/>
      <c r="G383" s="268"/>
      <c r="H383" s="166">
        <f t="shared" si="21"/>
        <v>58000</v>
      </c>
    </row>
    <row r="384" spans="1:8" x14ac:dyDescent="0.35">
      <c r="A384" s="191">
        <v>16</v>
      </c>
      <c r="B384" s="397" t="s">
        <v>277</v>
      </c>
      <c r="C384" s="394">
        <v>5000</v>
      </c>
      <c r="D384" s="147"/>
      <c r="E384" s="72"/>
      <c r="F384" s="166"/>
      <c r="G384" s="268"/>
      <c r="H384" s="166">
        <f t="shared" si="21"/>
        <v>5000</v>
      </c>
    </row>
    <row r="385" spans="1:8" x14ac:dyDescent="0.35">
      <c r="A385" s="191">
        <v>17</v>
      </c>
      <c r="B385" s="398" t="s">
        <v>438</v>
      </c>
      <c r="C385" s="394">
        <v>5000</v>
      </c>
      <c r="D385" s="147"/>
      <c r="E385" s="72"/>
      <c r="F385" s="166"/>
      <c r="G385" s="268"/>
      <c r="H385" s="166">
        <f t="shared" si="21"/>
        <v>5000</v>
      </c>
    </row>
    <row r="386" spans="1:8" x14ac:dyDescent="0.35">
      <c r="A386" s="191">
        <v>18</v>
      </c>
      <c r="B386" s="399" t="s">
        <v>439</v>
      </c>
      <c r="C386" s="394">
        <v>2500</v>
      </c>
      <c r="D386" s="147"/>
      <c r="E386" s="72"/>
      <c r="F386" s="166"/>
      <c r="G386" s="268"/>
      <c r="H386" s="166">
        <f t="shared" si="21"/>
        <v>2500</v>
      </c>
    </row>
    <row r="387" spans="1:8" x14ac:dyDescent="0.35">
      <c r="A387" s="191">
        <v>19</v>
      </c>
      <c r="B387" s="399" t="s">
        <v>278</v>
      </c>
      <c r="C387" s="394">
        <v>8000</v>
      </c>
      <c r="D387" s="147"/>
      <c r="E387" s="72"/>
      <c r="F387" s="166"/>
      <c r="G387" s="268"/>
      <c r="H387" s="166">
        <f t="shared" si="21"/>
        <v>8000</v>
      </c>
    </row>
    <row r="388" spans="1:8" x14ac:dyDescent="0.35">
      <c r="A388" s="191">
        <v>20</v>
      </c>
      <c r="B388" s="399" t="s">
        <v>279</v>
      </c>
      <c r="C388" s="394">
        <v>2500</v>
      </c>
      <c r="D388" s="147"/>
      <c r="E388" s="72"/>
      <c r="F388" s="166"/>
      <c r="G388" s="268"/>
      <c r="H388" s="166">
        <f t="shared" si="21"/>
        <v>2500</v>
      </c>
    </row>
    <row r="389" spans="1:8" x14ac:dyDescent="0.35">
      <c r="A389" s="191">
        <v>21</v>
      </c>
      <c r="B389" s="399" t="s">
        <v>280</v>
      </c>
      <c r="C389" s="394">
        <v>10000</v>
      </c>
      <c r="D389" s="147"/>
      <c r="E389" s="72"/>
      <c r="F389" s="166"/>
      <c r="G389" s="268"/>
      <c r="H389" s="166">
        <f t="shared" si="21"/>
        <v>10000</v>
      </c>
    </row>
    <row r="390" spans="1:8" x14ac:dyDescent="0.35">
      <c r="A390" s="191">
        <v>22</v>
      </c>
      <c r="B390" s="400" t="s">
        <v>440</v>
      </c>
      <c r="C390" s="394">
        <v>5000</v>
      </c>
      <c r="D390" s="147"/>
      <c r="E390" s="72"/>
      <c r="F390" s="166"/>
      <c r="G390" s="268"/>
      <c r="H390" s="166">
        <f t="shared" si="21"/>
        <v>5000</v>
      </c>
    </row>
    <row r="391" spans="1:8" x14ac:dyDescent="0.35">
      <c r="A391" s="191">
        <v>23</v>
      </c>
      <c r="B391" s="183" t="s">
        <v>441</v>
      </c>
      <c r="C391" s="69">
        <v>100000</v>
      </c>
      <c r="D391" s="147"/>
      <c r="E391" s="72"/>
      <c r="F391" s="166"/>
      <c r="G391" s="268"/>
      <c r="H391" s="166">
        <f t="shared" si="21"/>
        <v>100000</v>
      </c>
    </row>
    <row r="392" spans="1:8" x14ac:dyDescent="0.35">
      <c r="A392" s="191">
        <v>24</v>
      </c>
      <c r="B392" s="183" t="s">
        <v>281</v>
      </c>
      <c r="C392" s="69">
        <v>5000</v>
      </c>
      <c r="D392" s="147"/>
      <c r="E392" s="72"/>
      <c r="F392" s="166"/>
      <c r="G392" s="268"/>
      <c r="H392" s="166">
        <f t="shared" si="21"/>
        <v>5000</v>
      </c>
    </row>
    <row r="393" spans="1:8" x14ac:dyDescent="0.35">
      <c r="A393" s="191">
        <v>25</v>
      </c>
      <c r="B393" s="183" t="s">
        <v>442</v>
      </c>
      <c r="C393" s="394">
        <v>29000</v>
      </c>
      <c r="D393" s="147"/>
      <c r="E393" s="72"/>
      <c r="F393" s="166"/>
      <c r="G393" s="268"/>
      <c r="H393" s="166">
        <f t="shared" si="21"/>
        <v>29000</v>
      </c>
    </row>
    <row r="394" spans="1:8" x14ac:dyDescent="0.35">
      <c r="A394" s="191">
        <v>26</v>
      </c>
      <c r="B394" s="86" t="s">
        <v>282</v>
      </c>
      <c r="C394" s="394">
        <v>15000</v>
      </c>
      <c r="D394" s="356"/>
      <c r="E394" s="72"/>
      <c r="F394" s="349"/>
      <c r="G394" s="401"/>
      <c r="H394" s="166">
        <f t="shared" si="21"/>
        <v>15000</v>
      </c>
    </row>
    <row r="395" spans="1:8" ht="21.75" thickBot="1" x14ac:dyDescent="0.4">
      <c r="A395" s="191">
        <v>27</v>
      </c>
      <c r="B395" s="402" t="s">
        <v>283</v>
      </c>
      <c r="C395" s="403">
        <v>6500</v>
      </c>
      <c r="D395" s="356"/>
      <c r="E395" s="72"/>
      <c r="F395" s="349"/>
      <c r="G395" s="401"/>
      <c r="H395" s="166">
        <f t="shared" si="21"/>
        <v>6500</v>
      </c>
    </row>
    <row r="396" spans="1:8" ht="21.75" thickBot="1" x14ac:dyDescent="0.4">
      <c r="A396" s="59" t="s">
        <v>284</v>
      </c>
      <c r="B396" s="329" t="s">
        <v>135</v>
      </c>
      <c r="C396" s="305">
        <f>SUM(C397:C401)</f>
        <v>1300000</v>
      </c>
      <c r="D396" s="306"/>
      <c r="E396" s="336"/>
      <c r="F396" s="305"/>
      <c r="G396" s="306"/>
      <c r="H396" s="305">
        <f>SUM(H397:H401)</f>
        <v>1300000</v>
      </c>
    </row>
    <row r="397" spans="1:8" x14ac:dyDescent="0.35">
      <c r="A397" s="235">
        <v>1</v>
      </c>
      <c r="B397" s="257" t="s">
        <v>249</v>
      </c>
      <c r="C397" s="94">
        <v>650000</v>
      </c>
      <c r="D397" s="180"/>
      <c r="E397" s="404"/>
      <c r="F397" s="301"/>
      <c r="G397" s="180"/>
      <c r="H397" s="94">
        <f>+C397+E397+G397</f>
        <v>650000</v>
      </c>
    </row>
    <row r="398" spans="1:8" x14ac:dyDescent="0.35">
      <c r="A398" s="217">
        <v>2</v>
      </c>
      <c r="B398" s="405" t="s">
        <v>139</v>
      </c>
      <c r="C398" s="67">
        <v>200000</v>
      </c>
      <c r="D398" s="78"/>
      <c r="E398" s="342"/>
      <c r="F398" s="135"/>
      <c r="G398" s="78"/>
      <c r="H398" s="67">
        <f>+C398+E398+G398</f>
        <v>200000</v>
      </c>
    </row>
    <row r="399" spans="1:8" x14ac:dyDescent="0.35">
      <c r="A399" s="217">
        <v>3</v>
      </c>
      <c r="B399" s="405" t="s">
        <v>140</v>
      </c>
      <c r="C399" s="67">
        <v>150000</v>
      </c>
      <c r="D399" s="78"/>
      <c r="E399" s="342"/>
      <c r="F399" s="135"/>
      <c r="G399" s="78"/>
      <c r="H399" s="67">
        <f t="shared" ref="H399:H401" si="22">+C399+E399+G399</f>
        <v>150000</v>
      </c>
    </row>
    <row r="400" spans="1:8" x14ac:dyDescent="0.35">
      <c r="A400" s="217">
        <v>4</v>
      </c>
      <c r="B400" s="405" t="s">
        <v>138</v>
      </c>
      <c r="C400" s="67">
        <v>200000</v>
      </c>
      <c r="D400" s="78"/>
      <c r="E400" s="342"/>
      <c r="F400" s="135"/>
      <c r="G400" s="78"/>
      <c r="H400" s="67">
        <f t="shared" si="22"/>
        <v>200000</v>
      </c>
    </row>
    <row r="401" spans="1:8" ht="21.75" thickBot="1" x14ac:dyDescent="0.4">
      <c r="A401" s="406">
        <v>5</v>
      </c>
      <c r="B401" s="407" t="s">
        <v>251</v>
      </c>
      <c r="C401" s="67">
        <v>100000</v>
      </c>
      <c r="D401" s="76"/>
      <c r="E401" s="408"/>
      <c r="F401" s="409"/>
      <c r="G401" s="76"/>
      <c r="H401" s="67">
        <f t="shared" si="22"/>
        <v>100000</v>
      </c>
    </row>
    <row r="402" spans="1:8" ht="21.75" thickBot="1" x14ac:dyDescent="0.4">
      <c r="A402" s="59" t="s">
        <v>285</v>
      </c>
      <c r="B402" s="410" t="s">
        <v>253</v>
      </c>
      <c r="C402" s="305">
        <f>SUM(C403:C419)</f>
        <v>2010753</v>
      </c>
      <c r="D402" s="306"/>
      <c r="E402" s="330">
        <f>+E407</f>
        <v>281337</v>
      </c>
      <c r="F402" s="411"/>
      <c r="G402" s="309">
        <f>SUM(G403:G419)</f>
        <v>2575910</v>
      </c>
      <c r="H402" s="361">
        <f>+C402+E402+G402</f>
        <v>4868000</v>
      </c>
    </row>
    <row r="403" spans="1:8" x14ac:dyDescent="0.35">
      <c r="A403" s="233">
        <v>1</v>
      </c>
      <c r="B403" s="412" t="s">
        <v>286</v>
      </c>
      <c r="C403" s="413">
        <v>200000</v>
      </c>
      <c r="D403" s="209"/>
      <c r="E403" s="414"/>
      <c r="F403" s="300"/>
      <c r="G403" s="72">
        <v>400000</v>
      </c>
      <c r="H403" s="240">
        <f>+C403+E403+G403</f>
        <v>600000</v>
      </c>
    </row>
    <row r="404" spans="1:8" x14ac:dyDescent="0.35">
      <c r="A404" s="235">
        <v>2</v>
      </c>
      <c r="B404" s="415" t="s">
        <v>443</v>
      </c>
      <c r="C404" s="416">
        <v>200000</v>
      </c>
      <c r="D404" s="180"/>
      <c r="E404" s="404"/>
      <c r="F404" s="135"/>
      <c r="G404" s="72">
        <v>750000</v>
      </c>
      <c r="H404" s="72">
        <f>+C404+E404+G404</f>
        <v>950000</v>
      </c>
    </row>
    <row r="405" spans="1:8" x14ac:dyDescent="0.35">
      <c r="A405" s="235">
        <v>3</v>
      </c>
      <c r="B405" s="412" t="s">
        <v>444</v>
      </c>
      <c r="C405" s="416">
        <v>200000</v>
      </c>
      <c r="D405" s="180"/>
      <c r="E405" s="404"/>
      <c r="F405" s="135"/>
      <c r="G405" s="417">
        <v>100000</v>
      </c>
      <c r="H405" s="72">
        <f t="shared" ref="H405:H419" si="23">+C405+E405+G405</f>
        <v>300000</v>
      </c>
    </row>
    <row r="406" spans="1:8" x14ac:dyDescent="0.35">
      <c r="A406" s="235">
        <v>4</v>
      </c>
      <c r="B406" s="412" t="s">
        <v>287</v>
      </c>
      <c r="C406" s="135">
        <v>150000</v>
      </c>
      <c r="D406" s="180"/>
      <c r="E406" s="404"/>
      <c r="F406" s="135"/>
      <c r="G406" s="72">
        <v>300000</v>
      </c>
      <c r="H406" s="72">
        <f t="shared" si="23"/>
        <v>450000</v>
      </c>
    </row>
    <row r="407" spans="1:8" x14ac:dyDescent="0.35">
      <c r="A407" s="235">
        <v>5</v>
      </c>
      <c r="B407" s="415" t="s">
        <v>288</v>
      </c>
      <c r="C407" s="135">
        <v>118663</v>
      </c>
      <c r="D407" s="180"/>
      <c r="E407" s="404">
        <v>281337</v>
      </c>
      <c r="F407" s="135"/>
      <c r="G407" s="72">
        <v>700000</v>
      </c>
      <c r="H407" s="72">
        <f t="shared" si="23"/>
        <v>1100000</v>
      </c>
    </row>
    <row r="408" spans="1:8" x14ac:dyDescent="0.35">
      <c r="A408" s="235">
        <v>6</v>
      </c>
      <c r="B408" s="415" t="s">
        <v>445</v>
      </c>
      <c r="C408" s="135">
        <v>75000</v>
      </c>
      <c r="D408" s="180"/>
      <c r="E408" s="404"/>
      <c r="F408" s="135"/>
      <c r="G408" s="69"/>
      <c r="H408" s="69">
        <f t="shared" si="23"/>
        <v>75000</v>
      </c>
    </row>
    <row r="409" spans="1:8" x14ac:dyDescent="0.35">
      <c r="A409" s="235">
        <v>7</v>
      </c>
      <c r="B409" s="412" t="s">
        <v>446</v>
      </c>
      <c r="C409" s="135">
        <v>150000</v>
      </c>
      <c r="D409" s="180"/>
      <c r="E409" s="404"/>
      <c r="F409" s="135"/>
      <c r="G409" s="72"/>
      <c r="H409" s="72">
        <f t="shared" si="23"/>
        <v>150000</v>
      </c>
    </row>
    <row r="410" spans="1:8" x14ac:dyDescent="0.35">
      <c r="A410" s="235">
        <v>8</v>
      </c>
      <c r="B410" s="412" t="s">
        <v>289</v>
      </c>
      <c r="C410" s="135">
        <v>100000</v>
      </c>
      <c r="D410" s="180"/>
      <c r="E410" s="404"/>
      <c r="F410" s="135"/>
      <c r="G410" s="72"/>
      <c r="H410" s="72">
        <f t="shared" si="23"/>
        <v>100000</v>
      </c>
    </row>
    <row r="411" spans="1:8" x14ac:dyDescent="0.35">
      <c r="A411" s="235">
        <v>9</v>
      </c>
      <c r="B411" s="412" t="s">
        <v>290</v>
      </c>
      <c r="C411" s="135">
        <v>80000</v>
      </c>
      <c r="D411" s="180"/>
      <c r="E411" s="404"/>
      <c r="F411" s="135"/>
      <c r="G411" s="72"/>
      <c r="H411" s="72">
        <f t="shared" si="23"/>
        <v>80000</v>
      </c>
    </row>
    <row r="412" spans="1:8" x14ac:dyDescent="0.35">
      <c r="A412" s="235">
        <v>10</v>
      </c>
      <c r="B412" s="415" t="s">
        <v>291</v>
      </c>
      <c r="C412" s="135">
        <v>100000</v>
      </c>
      <c r="D412" s="180"/>
      <c r="E412" s="404"/>
      <c r="F412" s="135"/>
      <c r="G412" s="166">
        <v>40000</v>
      </c>
      <c r="H412" s="166">
        <f t="shared" si="23"/>
        <v>140000</v>
      </c>
    </row>
    <row r="413" spans="1:8" x14ac:dyDescent="0.35">
      <c r="A413" s="235">
        <v>11</v>
      </c>
      <c r="B413" s="418" t="s">
        <v>292</v>
      </c>
      <c r="C413" s="135">
        <v>50000</v>
      </c>
      <c r="D413" s="180"/>
      <c r="E413" s="404"/>
      <c r="F413" s="135"/>
      <c r="G413" s="72"/>
      <c r="H413" s="72">
        <f t="shared" si="23"/>
        <v>50000</v>
      </c>
    </row>
    <row r="414" spans="1:8" x14ac:dyDescent="0.35">
      <c r="A414" s="235">
        <v>12</v>
      </c>
      <c r="B414" s="412" t="s">
        <v>293</v>
      </c>
      <c r="C414" s="135">
        <v>50000</v>
      </c>
      <c r="D414" s="180"/>
      <c r="E414" s="404"/>
      <c r="F414" s="135"/>
      <c r="G414" s="166"/>
      <c r="H414" s="72">
        <f t="shared" si="23"/>
        <v>50000</v>
      </c>
    </row>
    <row r="415" spans="1:8" x14ac:dyDescent="0.35">
      <c r="A415" s="235">
        <v>13</v>
      </c>
      <c r="B415" s="412" t="s">
        <v>294</v>
      </c>
      <c r="C415" s="135">
        <v>120000</v>
      </c>
      <c r="D415" s="180"/>
      <c r="E415" s="404"/>
      <c r="F415" s="135"/>
      <c r="G415" s="72"/>
      <c r="H415" s="72">
        <f t="shared" si="23"/>
        <v>120000</v>
      </c>
    </row>
    <row r="416" spans="1:8" x14ac:dyDescent="0.35">
      <c r="A416" s="235">
        <v>14</v>
      </c>
      <c r="B416" s="412" t="s">
        <v>295</v>
      </c>
      <c r="C416" s="135">
        <v>80000</v>
      </c>
      <c r="D416" s="180"/>
      <c r="E416" s="404"/>
      <c r="F416" s="135"/>
      <c r="G416" s="72"/>
      <c r="H416" s="72">
        <f t="shared" si="23"/>
        <v>80000</v>
      </c>
    </row>
    <row r="417" spans="1:8" x14ac:dyDescent="0.35">
      <c r="A417" s="235">
        <v>15</v>
      </c>
      <c r="B417" s="412" t="s">
        <v>296</v>
      </c>
      <c r="C417" s="135">
        <v>127090</v>
      </c>
      <c r="D417" s="180"/>
      <c r="E417" s="404"/>
      <c r="F417" s="135"/>
      <c r="G417" s="72">
        <v>25910</v>
      </c>
      <c r="H417" s="72">
        <f t="shared" si="23"/>
        <v>153000</v>
      </c>
    </row>
    <row r="418" spans="1:8" x14ac:dyDescent="0.35">
      <c r="A418" s="235">
        <v>16</v>
      </c>
      <c r="B418" s="419" t="s">
        <v>447</v>
      </c>
      <c r="C418" s="135">
        <v>140000</v>
      </c>
      <c r="D418" s="180"/>
      <c r="E418" s="404"/>
      <c r="F418" s="135"/>
      <c r="G418" s="72">
        <v>260000</v>
      </c>
      <c r="H418" s="72">
        <f t="shared" si="23"/>
        <v>400000</v>
      </c>
    </row>
    <row r="419" spans="1:8" ht="21.75" thickBot="1" x14ac:dyDescent="0.4">
      <c r="A419" s="235">
        <v>17</v>
      </c>
      <c r="B419" s="420" t="s">
        <v>448</v>
      </c>
      <c r="C419" s="421">
        <v>70000</v>
      </c>
      <c r="D419" s="180"/>
      <c r="E419" s="404"/>
      <c r="F419" s="409"/>
      <c r="G419" s="72"/>
      <c r="H419" s="72">
        <f t="shared" si="23"/>
        <v>70000</v>
      </c>
    </row>
    <row r="420" spans="1:8" ht="21.75" thickBot="1" x14ac:dyDescent="0.4">
      <c r="A420" s="59" t="s">
        <v>297</v>
      </c>
      <c r="B420" s="329" t="s">
        <v>207</v>
      </c>
      <c r="C420" s="305">
        <v>350000</v>
      </c>
      <c r="D420" s="306"/>
      <c r="E420" s="336"/>
      <c r="F420" s="305"/>
      <c r="G420" s="309">
        <v>300000</v>
      </c>
      <c r="H420" s="305">
        <f>+C420+G420+E420</f>
        <v>650000</v>
      </c>
    </row>
    <row r="422" spans="1:8" x14ac:dyDescent="0.35">
      <c r="E422" s="423" t="s">
        <v>298</v>
      </c>
    </row>
    <row r="423" spans="1:8" x14ac:dyDescent="0.35">
      <c r="E423" s="423" t="s">
        <v>299</v>
      </c>
    </row>
    <row r="425" spans="1:8" x14ac:dyDescent="0.35">
      <c r="E425" s="423" t="s">
        <v>300</v>
      </c>
    </row>
  </sheetData>
  <pageMargins left="0.7" right="0.7" top="0.75" bottom="0.75" header="0.3" footer="0.3"/>
  <pageSetup paperSize="9" scale="35" orientation="landscape" r:id="rId1"/>
  <rowBreaks count="6" manualBreakCount="6">
    <brk id="61" max="16383" man="1"/>
    <brk id="123" max="16383" man="1"/>
    <brk id="187" max="7" man="1"/>
    <brk id="241" max="16383" man="1"/>
    <brk id="298" max="16383" man="1"/>
    <brk id="36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Eroll Raskova</dc:creator>
  <cp:lastModifiedBy>Gresa Deda</cp:lastModifiedBy>
  <cp:lastPrinted>2026-09-23T13:01:57Z</cp:lastPrinted>
  <dcterms:created xsi:type="dcterms:W3CDTF">2026-09-22T11:35:11Z</dcterms:created>
  <dcterms:modified xsi:type="dcterms:W3CDTF">2026-10-05T07:50:52Z</dcterms:modified>
</cp:coreProperties>
</file>