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oll.Raskova\AppData\Local\Microsoft\Windows\INetCache\Content.Outlook\6HCUWVCX\"/>
    </mc:Choice>
  </mc:AlternateContent>
  <bookViews>
    <workbookView xWindow="0" yWindow="0" windowWidth="17250" windowHeight="59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G221" i="1" l="1"/>
  <c r="H223" i="1"/>
  <c r="H288" i="1" l="1"/>
  <c r="G310" i="1" l="1"/>
  <c r="D263" i="1" l="1"/>
  <c r="G8" i="1"/>
  <c r="E8" i="1"/>
  <c r="D8" i="1"/>
  <c r="H324" i="1" l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E310" i="1"/>
  <c r="H309" i="1"/>
  <c r="H308" i="1"/>
  <c r="H307" i="1"/>
  <c r="H306" i="1"/>
  <c r="H305" i="1"/>
  <c r="E304" i="1"/>
  <c r="C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7" i="1"/>
  <c r="H286" i="1"/>
  <c r="H285" i="1"/>
  <c r="H284" i="1"/>
  <c r="H283" i="1"/>
  <c r="H282" i="1"/>
  <c r="H281" i="1"/>
  <c r="H280" i="1"/>
  <c r="G279" i="1"/>
  <c r="E279" i="1"/>
  <c r="C279" i="1"/>
  <c r="H278" i="1"/>
  <c r="G277" i="1"/>
  <c r="E277" i="1"/>
  <c r="C277" i="1"/>
  <c r="H275" i="1"/>
  <c r="H274" i="1"/>
  <c r="H273" i="1"/>
  <c r="H272" i="1"/>
  <c r="H271" i="1"/>
  <c r="H270" i="1"/>
  <c r="G269" i="1"/>
  <c r="H268" i="1"/>
  <c r="H267" i="1"/>
  <c r="H266" i="1"/>
  <c r="H265" i="1"/>
  <c r="H264" i="1"/>
  <c r="C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G240" i="1"/>
  <c r="D240" i="1"/>
  <c r="C240" i="1"/>
  <c r="H239" i="1"/>
  <c r="H238" i="1" s="1"/>
  <c r="D238" i="1"/>
  <c r="C238" i="1"/>
  <c r="H236" i="1"/>
  <c r="H235" i="1"/>
  <c r="H234" i="1"/>
  <c r="H233" i="1"/>
  <c r="H232" i="1"/>
  <c r="H231" i="1"/>
  <c r="G230" i="1"/>
  <c r="C230" i="1"/>
  <c r="H229" i="1"/>
  <c r="H228" i="1"/>
  <c r="H227" i="1"/>
  <c r="H226" i="1"/>
  <c r="H225" i="1"/>
  <c r="G224" i="1"/>
  <c r="C224" i="1"/>
  <c r="H222" i="1"/>
  <c r="H221" i="1" s="1"/>
  <c r="C221" i="1"/>
  <c r="H220" i="1"/>
  <c r="H219" i="1"/>
  <c r="H218" i="1"/>
  <c r="H217" i="1"/>
  <c r="H216" i="1"/>
  <c r="H215" i="1"/>
  <c r="H214" i="1"/>
  <c r="H213" i="1"/>
  <c r="H212" i="1"/>
  <c r="G211" i="1"/>
  <c r="C211" i="1"/>
  <c r="H210" i="1"/>
  <c r="H209" i="1"/>
  <c r="G208" i="1"/>
  <c r="C208" i="1"/>
  <c r="H207" i="1"/>
  <c r="H206" i="1"/>
  <c r="H205" i="1"/>
  <c r="H204" i="1"/>
  <c r="H203" i="1"/>
  <c r="H202" i="1"/>
  <c r="H201" i="1"/>
  <c r="H200" i="1"/>
  <c r="H199" i="1"/>
  <c r="G198" i="1"/>
  <c r="C198" i="1"/>
  <c r="H197" i="1"/>
  <c r="H196" i="1"/>
  <c r="H195" i="1"/>
  <c r="H194" i="1"/>
  <c r="H193" i="1"/>
  <c r="G192" i="1"/>
  <c r="C192" i="1"/>
  <c r="H191" i="1"/>
  <c r="G190" i="1"/>
  <c r="C190" i="1"/>
  <c r="H189" i="1"/>
  <c r="H188" i="1"/>
  <c r="H187" i="1"/>
  <c r="H186" i="1"/>
  <c r="H185" i="1"/>
  <c r="H184" i="1"/>
  <c r="H183" i="1"/>
  <c r="H182" i="1"/>
  <c r="H181" i="1"/>
  <c r="H180" i="1"/>
  <c r="H179" i="1"/>
  <c r="G178" i="1"/>
  <c r="F178" i="1"/>
  <c r="C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1" i="1"/>
  <c r="H150" i="1"/>
  <c r="H148" i="1"/>
  <c r="H147" i="1"/>
  <c r="H145" i="1"/>
  <c r="H143" i="1"/>
  <c r="H142" i="1"/>
  <c r="H141" i="1"/>
  <c r="H140" i="1"/>
  <c r="G139" i="1"/>
  <c r="C139" i="1"/>
  <c r="H138" i="1"/>
  <c r="H137" i="1"/>
  <c r="H136" i="1"/>
  <c r="G135" i="1"/>
  <c r="C135" i="1"/>
  <c r="H133" i="1"/>
  <c r="H132" i="1"/>
  <c r="H131" i="1"/>
  <c r="H130" i="1"/>
  <c r="H129" i="1"/>
  <c r="H128" i="1"/>
  <c r="C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C111" i="1"/>
  <c r="H110" i="1"/>
  <c r="H109" i="1"/>
  <c r="C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C89" i="1"/>
  <c r="H89" i="1" s="1"/>
  <c r="H88" i="1"/>
  <c r="H87" i="1"/>
  <c r="C86" i="1"/>
  <c r="H85" i="1"/>
  <c r="H84" i="1"/>
  <c r="H83" i="1"/>
  <c r="H82" i="1"/>
  <c r="H81" i="1"/>
  <c r="C80" i="1"/>
  <c r="H80" i="1" s="1"/>
  <c r="H79" i="1"/>
  <c r="C78" i="1"/>
  <c r="H77" i="1"/>
  <c r="H76" i="1"/>
  <c r="H75" i="1"/>
  <c r="C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G59" i="1"/>
  <c r="G13" i="1" s="1"/>
  <c r="C59" i="1"/>
  <c r="H58" i="1"/>
  <c r="H57" i="1"/>
  <c r="H56" i="1"/>
  <c r="C55" i="1"/>
  <c r="H54" i="1"/>
  <c r="H53" i="1"/>
  <c r="H52" i="1"/>
  <c r="C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C14" i="1"/>
  <c r="H12" i="1"/>
  <c r="H11" i="1" s="1"/>
  <c r="C11" i="1"/>
  <c r="C8" i="1"/>
  <c r="H7" i="1"/>
  <c r="H59" i="1" l="1"/>
  <c r="D237" i="1"/>
  <c r="C237" i="1"/>
  <c r="C276" i="1"/>
  <c r="C13" i="1"/>
  <c r="C134" i="1"/>
  <c r="G237" i="1"/>
  <c r="G276" i="1"/>
  <c r="E276" i="1"/>
  <c r="H190" i="1"/>
  <c r="H55" i="1"/>
  <c r="H78" i="1"/>
  <c r="H224" i="1"/>
  <c r="H269" i="1"/>
  <c r="F134" i="1"/>
  <c r="H108" i="1"/>
  <c r="H277" i="1"/>
  <c r="H139" i="1"/>
  <c r="H74" i="1"/>
  <c r="H208" i="1"/>
  <c r="H14" i="1"/>
  <c r="H111" i="1"/>
  <c r="G134" i="1"/>
  <c r="H135" i="1"/>
  <c r="H178" i="1"/>
  <c r="H304" i="1"/>
  <c r="H211" i="1"/>
  <c r="H86" i="1"/>
  <c r="H127" i="1"/>
  <c r="H192" i="1"/>
  <c r="H198" i="1"/>
  <c r="H310" i="1"/>
  <c r="H230" i="1"/>
  <c r="H240" i="1"/>
  <c r="H279" i="1"/>
  <c r="H263" i="1"/>
  <c r="E9" i="1" l="1"/>
  <c r="C10" i="1"/>
  <c r="H276" i="1"/>
  <c r="H237" i="1"/>
  <c r="D9" i="1"/>
  <c r="F10" i="1"/>
  <c r="F6" i="1" s="1"/>
  <c r="G10" i="1"/>
  <c r="G9" i="1" s="1"/>
  <c r="H134" i="1"/>
  <c r="H13" i="1"/>
  <c r="H6" i="1" l="1"/>
  <c r="H8" i="1" s="1"/>
  <c r="F8" i="1"/>
  <c r="F9" i="1" s="1"/>
  <c r="H10" i="1"/>
  <c r="C9" i="1"/>
  <c r="H9" i="1" l="1"/>
</calcChain>
</file>

<file path=xl/sharedStrings.xml><?xml version="1.0" encoding="utf-8"?>
<sst xmlns="http://schemas.openxmlformats.org/spreadsheetml/2006/main" count="371" uniqueCount="356">
  <si>
    <t>Buxheti fillestar</t>
  </si>
  <si>
    <t xml:space="preserve">  Pozicionet  buxhetore</t>
  </si>
  <si>
    <t xml:space="preserve"> BUXHETI PËR VITIN  2025</t>
  </si>
  <si>
    <t xml:space="preserve">Granti i përgjithshëm </t>
  </si>
  <si>
    <t xml:space="preserve">Granti për Shëndetësi </t>
  </si>
  <si>
    <t>Granti për Arsim</t>
  </si>
  <si>
    <t>Burimet vetanake</t>
  </si>
  <si>
    <t>Gjithsej</t>
  </si>
  <si>
    <t>Burimet e financimit sipas Qarkores 2025/01</t>
  </si>
  <si>
    <t>Ligji për kryeqytet</t>
  </si>
  <si>
    <t>Totali i burimeve të financimit sipas Qarkores 2025/01</t>
  </si>
  <si>
    <t>Totali i financimeve buxhetore për vitin 2025</t>
  </si>
  <si>
    <t>I</t>
  </si>
  <si>
    <t>BUXHETI I ADMINISTRATËS</t>
  </si>
  <si>
    <t>I.1</t>
  </si>
  <si>
    <t>PAGA DHE MËDITJE</t>
  </si>
  <si>
    <t>Paga dhe mëditje.</t>
  </si>
  <si>
    <t>I.2</t>
  </si>
  <si>
    <t>MALLRA DHE SHËRBIME</t>
  </si>
  <si>
    <t>I.2.1</t>
  </si>
  <si>
    <t>DREJTORIA E ADMINISTRATËS KOMUNALE</t>
  </si>
  <si>
    <t xml:space="preserve">Mirëmbajtja e rrjetit kompjuterik, shtrirja e kabllove dhe furnizimi me pjesë rezervë </t>
  </si>
  <si>
    <t>Shpenzime për internet</t>
  </si>
  <si>
    <t>Shpenzimet e telefonisë mobile dhe shërbimeve postare</t>
  </si>
  <si>
    <t>Lëndë djegëse për ngrohje, derivate për gjeneratorë</t>
  </si>
  <si>
    <t xml:space="preserve">Karburant për automjete </t>
  </si>
  <si>
    <t>Qiraja për vetura zyrtare</t>
  </si>
  <si>
    <t>Bashkëfinancimet</t>
  </si>
  <si>
    <t>Udhëtimet zyrtare</t>
  </si>
  <si>
    <t xml:space="preserve">Dreka zyrtare </t>
  </si>
  <si>
    <t>Buxhetim gjinor</t>
  </si>
  <si>
    <t>Pritja zyrtare e delegacioneve</t>
  </si>
  <si>
    <t>Shërbimet e përfaqësimit, Avokaturës dhe procedurave të ndërmjetësimit</t>
  </si>
  <si>
    <t>Mirëmbajtja e GPS në veturat zyrtare</t>
  </si>
  <si>
    <t>I.2.2</t>
  </si>
  <si>
    <t>DREJTORIA E INSPEKSIONIT</t>
  </si>
  <si>
    <t>I.2.3</t>
  </si>
  <si>
    <t>DREJTORIA E PARQEVE</t>
  </si>
  <si>
    <t>I.2.4</t>
  </si>
  <si>
    <t>DREJTORIA E SHËRBIMEVE PUBLIKE</t>
  </si>
  <si>
    <t>Mirëmbajtja dimërore e rrugëve dhe trotuareve, debllokimi i kanalizimit atmosferik 
(heqja e borës, fshirja e mbeturinave dhe larja sipas kushteve)</t>
  </si>
  <si>
    <t>Mirëmbajtja dhe rikonstruktimi i rrjetit të ndriçimit publik</t>
  </si>
  <si>
    <t>Mirëmbajtja e varrezave të qytetit</t>
  </si>
  <si>
    <t xml:space="preserve">Mirëmbajtja e ashensorëve të objekteve të Komunës  </t>
  </si>
  <si>
    <t>Menaxhimi i mbeturinave</t>
  </si>
  <si>
    <t>Mirëmbajtja e mobilerisë urbane</t>
  </si>
  <si>
    <t xml:space="preserve">Trajtimi i mbeturinave ndërtimore </t>
  </si>
  <si>
    <t>Mirëmbajtja e semaforëve</t>
  </si>
  <si>
    <t>I.2.5</t>
  </si>
  <si>
    <t>DREJTORIA E INVESTIMEVE KAPITALE DHE MENAXHIMIT TË KONTRATAVE</t>
  </si>
  <si>
    <t>I.2.6</t>
  </si>
  <si>
    <t xml:space="preserve">DREJTORIA E PLANIFIKIMIT </t>
  </si>
  <si>
    <t xml:space="preserve">Arkitekti i Qytetit </t>
  </si>
  <si>
    <t>I.2.7</t>
  </si>
  <si>
    <t>DREJTORIA E KULTURËS</t>
  </si>
  <si>
    <t>I.2.8</t>
  </si>
  <si>
    <t xml:space="preserve">BUXHETI  PËR DREJTORINË E SPORTIT </t>
  </si>
  <si>
    <t>Ligat shkollore</t>
  </si>
  <si>
    <t>I.2.9</t>
  </si>
  <si>
    <t xml:space="preserve">DREJTORIA E MIRËQENIES SOCIALE </t>
  </si>
  <si>
    <t>Shërbime të tjera kontraktuese</t>
  </si>
  <si>
    <t>Shërbime teknike</t>
  </si>
  <si>
    <t>Shërbime kontraktuale sociale</t>
  </si>
  <si>
    <t>Furnizim me dru dhe pelet</t>
  </si>
  <si>
    <t>Shërbimet e sigurimit fizik</t>
  </si>
  <si>
    <t>Mirëmbajtja e gjeneratorëve dhe rrjetit të ngrohjes</t>
  </si>
  <si>
    <t>I.2.10</t>
  </si>
  <si>
    <t xml:space="preserve">DREJTORIA E BUJQËSISË DHE ZHVILLIMIT RURAL </t>
  </si>
  <si>
    <t>I.2.11</t>
  </si>
  <si>
    <t>Mirëmbajtja e kamerave të sigurisë (në institucionet e Kryeqytetit, sheshet dhe hapësirat publike-nënkalimet)</t>
  </si>
  <si>
    <t xml:space="preserve">Pajisje personale - bateri rimbushëse </t>
  </si>
  <si>
    <t>I.3</t>
  </si>
  <si>
    <t>SHPENZIMET KOMUNALE</t>
  </si>
  <si>
    <t>Energjia  elektrike</t>
  </si>
  <si>
    <t>Nxehja qendrore</t>
  </si>
  <si>
    <t>Uji</t>
  </si>
  <si>
    <t>Mbledhja e mbeturinave</t>
  </si>
  <si>
    <t>I.4</t>
  </si>
  <si>
    <t>S H P E N Z I M E T    K A P I T A L E</t>
  </si>
  <si>
    <t>I.4.1</t>
  </si>
  <si>
    <t>DREJTORIA E ADMINISTRATËS</t>
  </si>
  <si>
    <t>I.4.2</t>
  </si>
  <si>
    <t>I.4.3</t>
  </si>
  <si>
    <t xml:space="preserve">DREJTORIA E SHËRBIMEVE PUBLIKE, MBROJTJES DHE SHPËTIMIT  </t>
  </si>
  <si>
    <t xml:space="preserve">Konstruktimi i depove grumbulluese </t>
  </si>
  <si>
    <t>Efiqienca e energjisë në ndërtesat publike në Prishtinë</t>
  </si>
  <si>
    <t>1.4.4</t>
  </si>
  <si>
    <t>DREJTORIA E PRONËS</t>
  </si>
  <si>
    <t>1.4.5</t>
  </si>
  <si>
    <t>DREJTORIA E SIGURISË DHE EMERGJENCËS</t>
  </si>
  <si>
    <t xml:space="preserve">Kamion sulmues-kombinues me pajisje </t>
  </si>
  <si>
    <t>1.4.6</t>
  </si>
  <si>
    <t>I.4.7</t>
  </si>
  <si>
    <t xml:space="preserve">DREJTORIA E KULTURËS </t>
  </si>
  <si>
    <t>1.4.8</t>
  </si>
  <si>
    <t>DREJTORIA E RINISË DHE SPORTEVE</t>
  </si>
  <si>
    <t>I.4.9</t>
  </si>
  <si>
    <t>DREJTORIA E BUJQËSISË</t>
  </si>
  <si>
    <t>I.4.10</t>
  </si>
  <si>
    <t>DREJTORIA E MIRËQENIES SOCIALE</t>
  </si>
  <si>
    <t>I.5</t>
  </si>
  <si>
    <t>SUBVENCIONE DHE TRANSFERE</t>
  </si>
  <si>
    <t>II</t>
  </si>
  <si>
    <t xml:space="preserve">BUXHETI SEKTORIAL - SHËNDETËSIA </t>
  </si>
  <si>
    <t>II.1</t>
  </si>
  <si>
    <t>PAGA dhe MËDITJE</t>
  </si>
  <si>
    <t>II.2</t>
  </si>
  <si>
    <t>Barna dhe material shpenzues</t>
  </si>
  <si>
    <t>Furnizim me veshmbathje për nevojat e KPSH-së</t>
  </si>
  <si>
    <t>Kujdesi paliativ</t>
  </si>
  <si>
    <t>Mirëmbajtja dhe furnizimi  i teknologjisë informative - kompj.etj dhe internetit</t>
  </si>
  <si>
    <t>Qiraja për makineri (automjete)</t>
  </si>
  <si>
    <t>Shpenzimet e internetit për KPSH-së dhe shpenzimet postare</t>
  </si>
  <si>
    <t xml:space="preserve">Furnizim me material higjenik </t>
  </si>
  <si>
    <t>Pajisje tjera</t>
  </si>
  <si>
    <t>Barna urgjente  dhe shërbime kontraktuse</t>
  </si>
  <si>
    <t>II.3</t>
  </si>
  <si>
    <t>SHPENZIME KOMUNALE</t>
  </si>
  <si>
    <t>Energjia elektrike.</t>
  </si>
  <si>
    <t>II.4</t>
  </si>
  <si>
    <t>SHPENZIME  KAPITALE</t>
  </si>
  <si>
    <t>II.5</t>
  </si>
  <si>
    <t>III</t>
  </si>
  <si>
    <t>BUXHETI SEKTORIAL - ARSIMI</t>
  </si>
  <si>
    <t>III.1</t>
  </si>
  <si>
    <t>III.2</t>
  </si>
  <si>
    <t xml:space="preserve">Digjitalizimi i proceseve edukativo-arsimore </t>
  </si>
  <si>
    <t>Furnizimi/blerja e mallrave/shërbimeve (me procedura deri 100 euro)</t>
  </si>
  <si>
    <t>Blerja e tepihave dhe tepisonave për Institutin Edukativ-Arsimor (IEA)</t>
  </si>
  <si>
    <t xml:space="preserve">Furnizimi me perde për Institutin Edukativ-Arsimor </t>
  </si>
  <si>
    <t xml:space="preserve">Furnizimi me material pedagogjik për Institutin Edukativ-Arsimor </t>
  </si>
  <si>
    <t>Blerja e mjeteve të punës për Institutin Edukativ-Arsimor</t>
  </si>
  <si>
    <t>Programet për avancimin e arsimit (jashtëkurrikulare, mësim jo formal etj.)</t>
  </si>
  <si>
    <t>Furnizimi me libra AME, ditar dhe mjete tjera pedagogjike</t>
  </si>
  <si>
    <t xml:space="preserve">Fushatë vetëdijesuese për siguri në IEAA, edukim shëndetësor etj. </t>
  </si>
  <si>
    <t>Trajnime dhe rritje të kapaciteteve për staf arsimor</t>
  </si>
  <si>
    <t>Mirëmbajtja e ndërtesave të IEAA (pastrimi)</t>
  </si>
  <si>
    <t>Shërbimet tjera kontraktuese (transporti i nxënësve )</t>
  </si>
  <si>
    <t xml:space="preserve">Furnizimi me derivate për gjeneratorë </t>
  </si>
  <si>
    <t>Furnizimi me dru dhe pelet</t>
  </si>
  <si>
    <t>Furnizimi me derivate dhe lëndë djegëse</t>
  </si>
  <si>
    <t>Organizimi i shpalljeve, reklamave dhe konkurseve</t>
  </si>
  <si>
    <t>Shërbimet shëndetësore (DDD + Kontrolli sanitar, aparatet kundër zjarrit)</t>
  </si>
  <si>
    <t>Regjistrimi dhe sigurimi i automjeteve në IEAA</t>
  </si>
  <si>
    <t>III.3</t>
  </si>
  <si>
    <t>Energjia elektrike</t>
  </si>
  <si>
    <t>Ngrohja qendrore</t>
  </si>
  <si>
    <t>Telefon</t>
  </si>
  <si>
    <t>III.4</t>
  </si>
  <si>
    <t xml:space="preserve">Furnizimi me inventar për shkolla </t>
  </si>
  <si>
    <t>Furnizim me libra për bibliotekat shkollore ne IEAA</t>
  </si>
  <si>
    <t>Instalimi e elektrikës,gjeneratorëve,klima Meto Bajraktari,Asim Vokshi,Zenel Hajdini,Nazim Gafurri,Nexhmi Mustafa,Isa Boletini,Dituria</t>
  </si>
  <si>
    <t>Instalimet dhe renovimet e ngrohjes qendrore në IEAA: "Sami Frashëri", "Ismail Qemali", "Hasan Prishtina", "Asim Vokshi", "Zenel Hajdini", "Xhevdet Doda", "Nazim Gafurri", "Mitrush Kuteli", "Teuta", "Rilindja", "Ali Kelmendi", "Nexhmi Mustafa" etj.</t>
  </si>
  <si>
    <t xml:space="preserve">Ndërtimi i shkollës në lagjen "Kalabria" </t>
  </si>
  <si>
    <t>Ndërtimi i shkollës "7 Shtatori"</t>
  </si>
  <si>
    <t xml:space="preserve">Liceu Artistik, afër ndërtesës së Rilindjes </t>
  </si>
  <si>
    <t>III.5</t>
  </si>
  <si>
    <t>Kryesuesi i Kuvendit të Kryeqytetit</t>
  </si>
  <si>
    <t xml:space="preserve">            Fehmi Kupina</t>
  </si>
  <si>
    <t xml:space="preserve">            ...........................</t>
  </si>
  <si>
    <t>BUXHETI I KOMUNËS SË PRISHTINËS PËR VITIN 2025</t>
  </si>
  <si>
    <t>Furnizim me produkt për mbrojtje preventive shëndetësore në punë për punonjësit e Komunës së Prishtinës</t>
  </si>
  <si>
    <t>Furnizimi me uniforma dhe veshmbathje për punonjësit e Komunës së Prishtinës</t>
  </si>
  <si>
    <t>Furnizimi dhe mirëmbajtja e klimatizimit, ngrohjes qendrore për objektet komunale</t>
  </si>
  <si>
    <t>Furnizim me aparate të ujit, frigoriferë dhe furnizim me kafe dhe material tjetër për bufenë e Komunës së Prishtinës</t>
  </si>
  <si>
    <t>Furnizim me tavolina, dollapa dhe karrige për objektet komunale</t>
  </si>
  <si>
    <t>Shërbime të veçanta</t>
  </si>
  <si>
    <t>Qiraja për pajisje dhe softuer</t>
  </si>
  <si>
    <t>Mirëmbajtja, servisimi i pajisjeve të TI-së, furnizimi dhe montimi me pjesë rezervë</t>
  </si>
  <si>
    <t>Mirëmbajtja e aparaturave për printim, kopjim, skanim, furnizimi i tyre me toner, drum si dhe ngjyra për ploter</t>
  </si>
  <si>
    <t>Trajnimi dhe furnizimi për identifikimin e parasë së falsifikuar</t>
  </si>
  <si>
    <t xml:space="preserve">Nevojat e Kuvendit të Kryeqytetit </t>
  </si>
  <si>
    <t>Furnizimi me certifikata blanko në Sektorin e gjendjes civile</t>
  </si>
  <si>
    <t xml:space="preserve">Regjistrimi dhe sigurimi i automjeteve </t>
  </si>
  <si>
    <t>Mirëmbajtja dhe riparimi i automjeteve</t>
  </si>
  <si>
    <t>Fushata vetëdijesuese</t>
  </si>
  <si>
    <t>Trajnime dhe uorkshope</t>
  </si>
  <si>
    <t>Shpenzimet për anëtarsim</t>
  </si>
  <si>
    <t>Shërbimet kontraktuese 3-vjeçare - Zyra e personelit</t>
  </si>
  <si>
    <t>Mirëmbajtja e sipërfaqeve të gjelbra</t>
  </si>
  <si>
    <t>Pyllëzimi i sipërfaqeve të degraduara</t>
  </si>
  <si>
    <t>Rrjetëzimi dhe shenjëzimi i shtigjeve në Gollak</t>
  </si>
  <si>
    <t>Mirëmbajtja verore e rrugëve dhe trotuareve 
(fshirja, larja, pastrimi i kanal. atmosferik dhe ujëmbledhësave)</t>
  </si>
  <si>
    <t>Mirëmbajtja e monumenteve, fontanave, krojeve publike dhe të tjera</t>
  </si>
  <si>
    <t>Mirëmbajtja dhe pastrimi i lumenjve dhe kanalizimeve atmosferike</t>
  </si>
  <si>
    <t>Adoptimi, ushqimi, strehimi dhe trajtimi i qenve endacakë</t>
  </si>
  <si>
    <t>Shpenzimet e transportit publik (Trafiku Urban dhe operatorët privatë)</t>
  </si>
  <si>
    <t>Prodhimi, furnizimi dhe vendosja e numrave të adresave për njësitë e banimit në komunën e Prishtinës</t>
  </si>
  <si>
    <t xml:space="preserve">Shërbimet laboratorike të materialeve ndërtimore </t>
  </si>
  <si>
    <t>Mjete dhe pajisje pune për personelin e drejtorisë, varësisht nga kërkesat për realizimin e projekteve. Licencimet e programeve, pajisjeve dhe softwerëve, si dhe licencimi i punëtorëve për përdorimin e tyre</t>
  </si>
  <si>
    <t>Trajnime të stafit dhe edukimi i vazhdueshëm sipas kërkesave të tregut dhe projekteve në realizim. Licencimi profesional në profile të ndryshme të specializuara të stafit të drejtorisë, sipas kërkesave dhe projekteve.</t>
  </si>
  <si>
    <t xml:space="preserve">Kuratori kulturor për organizime dhe manifestime në Kryeqyet  </t>
  </si>
  <si>
    <t xml:space="preserve">Dekorimi i kryeqytetit për festa dhe data me rëndësi             </t>
  </si>
  <si>
    <t xml:space="preserve">Materiale Promovuese për kulturë dhe turizëm </t>
  </si>
  <si>
    <t>Furnizim me libra për bibliotekën "Hivzi Sulejmani"</t>
  </si>
  <si>
    <t xml:space="preserve">Furnizim me pajisje dhe kostume për institucionet vartëse të Drejtorisë së Kulturës </t>
  </si>
  <si>
    <t>Qiraja për shfrytezimin e hapësirave të NPL "Pallati i Rinisë", SHA, aktivitete sportive dhe rinore të klubeve të qytetit</t>
  </si>
  <si>
    <t>Shujtat e ngrohta për familjet në SNS</t>
  </si>
  <si>
    <t>Karburant për vetura</t>
  </si>
  <si>
    <t>Karburant për ngrohje</t>
  </si>
  <si>
    <t>Karburant për gjeneratorë</t>
  </si>
  <si>
    <t>Mirëmbajtja dhe servisimi i veturave</t>
  </si>
  <si>
    <t>Sigurimi  dhe regjistrimi i automjeteve</t>
  </si>
  <si>
    <t xml:space="preserve">Shërbime psiko-social për mirëmbajtjen e shëndetit mendor të personelit </t>
  </si>
  <si>
    <t>Furnizim me pajisje të klimatizimit për objektet vartëse të DMS-së</t>
  </si>
  <si>
    <t>Shërbimet për Shtëpinë e Pleqve</t>
  </si>
  <si>
    <t>Asistenca për rastet emergjente për kategoritë në nevojë sociale</t>
  </si>
  <si>
    <t>Furnizim me pjata të aluminit për shërbimin e shujtës së ngrohtë për familjet e SNS-së</t>
  </si>
  <si>
    <t xml:space="preserve">Promovimi i produkteve bujqësore, panaire, trajnime </t>
  </si>
  <si>
    <t>Mirëmbajtja e Tregut mobil</t>
  </si>
  <si>
    <t>DREJTORIA E SIGURISË  DHE EMERGJENCAVE</t>
  </si>
  <si>
    <t>Intervenime, riparime dhe mirëmbajtje urgjente dhe pajisje (elemente për sigurimin e lokacionit)</t>
  </si>
  <si>
    <t xml:space="preserve">Sigurimi fizik i të gjitha objekteve të Kryeqytetit </t>
  </si>
  <si>
    <t>Largimi, trajtimi dhe deponimi i materieve të rrezikshme në Kryeyqytet</t>
  </si>
  <si>
    <t>Fondi emergjent</t>
  </si>
  <si>
    <t xml:space="preserve">Furnizimi me pajisje të zjarrfikësve vullnetarë </t>
  </si>
  <si>
    <t>Furnizimi, montimi, mirëmbajta e pajisjeve për sistemin "hyrje-dalje", sistemin e alarmit</t>
  </si>
  <si>
    <t>Sistemi i sigurisë në shkolla</t>
  </si>
  <si>
    <t xml:space="preserve">Furnizim, mirembajtje dhe rimbushje të AKZ-së </t>
  </si>
  <si>
    <t>Gjeneratorë të rrymës mobil 10kW</t>
  </si>
  <si>
    <t>Ekstrakt  për shkumë ajrore dhe zorrë</t>
  </si>
  <si>
    <t xml:space="preserve">Sistemi i komunikimit -radiolidhje, të dorës dhe bazës </t>
  </si>
  <si>
    <t>Shpenzimi i energjisë elektrike për ndriçim  publik dhe semaforë</t>
  </si>
  <si>
    <t>Telefonat fiks</t>
  </si>
  <si>
    <t>Ndërtimi i aneksit dhe renovimi i objektit të Komunës së Prishtinës</t>
  </si>
  <si>
    <t>Bashkinvestim në rrjetin e kanalizimit fekal (në qytet)</t>
  </si>
  <si>
    <t>Vazhdimi i rrugës "B"</t>
  </si>
  <si>
    <t>Ndërtimi i rrugës "Abedin Dino" në Kolovicë</t>
  </si>
  <si>
    <t>Ndërtimi i rrugëve në lagjen "Arbëria e Re"</t>
  </si>
  <si>
    <t>Ndërtimi i rrugëve në Siqevë, Sharban dhe zgjerimi i rrjetit të kanalizimit</t>
  </si>
  <si>
    <t>Blerja e automjeteve për nevoja të Komunës së Prishtinës</t>
  </si>
  <si>
    <t xml:space="preserve">Ndërtimi i rrugëve në lagjen "Hajvalia" </t>
  </si>
  <si>
    <t>Ndërtimi, rikonstruktimi dhe sanimi i defekteve të kanalizimeve në Bardhosh, Barilevë, Besi, Bërnicë, Busi, Dabishevc, Drenoc, Gllogovicë, Hajkobillë, Grashticë, Hajvali, Lebanë, Llukar, Makoc, Mat</t>
  </si>
  <si>
    <t>Ndërtimi i rrugëve në lagjen "Kodra e Trimave"</t>
  </si>
  <si>
    <t xml:space="preserve">Ndërtimi i rrugëve në lagjen "Kolovica" </t>
  </si>
  <si>
    <t>Ndërtimi i rrugëve në fshatin Mramor</t>
  </si>
  <si>
    <t>Ndertimi i krahëve të rrugës "Muharrem Fejza"</t>
  </si>
  <si>
    <t>Rruga "A", kolektori dhe rruga</t>
  </si>
  <si>
    <t>Ndërtimi, rikonstruktimi dhe sanimi i defekteve të kanalizimeve në Bardhosh, Barilevë, Besi, Bërnicë, Busi, Dabishevc, Drenoc, Gllogovicë,Hajkobillë, Grashticë, Hajvali, Lebanë, Llukar, Makoc, Mat</t>
  </si>
  <si>
    <t xml:space="preserve">Ndërtimi i rrugëve në Bardhosh-Bërnicë </t>
  </si>
  <si>
    <t>Ndërtimi i rrugës "Smajl Hajdari"-Bërrnicë -Milevc</t>
  </si>
  <si>
    <t xml:space="preserve">Ndërtimi i rrugës në Butoc </t>
  </si>
  <si>
    <t>Ndërtimi i Unazës Qendra e Qytetit, në drejtim të Mitrovicës</t>
  </si>
  <si>
    <t>Ndërtimi i rrugëve në Zonën I: Qendra - "Tophana", "Dodona", "Bregu i Diellit", "Ulpiana", "Dardania" dhe "Lakërishta"</t>
  </si>
  <si>
    <t>Ndertimi i rrugëve në Zonën II: "Kodra e Trimave", "Bërnicë e Epërme", "Kolovicë", "Velania", "Taslixhe", Zona Prishtina e Vjetër: Llukare, "Vneshtat",</t>
  </si>
  <si>
    <t>Ndërtimi i rrugëve në Zonën III: "Kodra e Trimave", "Arbëria, ZK Bërnicë e Poshtme, ZK Shkabaj, Përroi i Njelmët, Zona industriale.</t>
  </si>
  <si>
    <t>Ndërtimi rrugeve në Zonën IV : Zona industriale, "Kalabria", "Veterrniku", "Qëndresa", ZK Çagllavica dhe Lagjja e Spitalit.</t>
  </si>
  <si>
    <t>Ndërtimi i rrugëve në Zonën V : "Sofalia", "Mati" I II III, "Prishtina e Re" dhe "Hajvalia"</t>
  </si>
  <si>
    <t>Ndërtimi i rrugëve në Zonën VI: (Ballaban, Besi, Bërnicë, Busi, Dabishevc, Hajkobillë, Hajvali, Lebanë, Llukar, Makovc, Matiçan, Mramor, Prugovc, Rimanishtë, Sinidoll, Shashkovc,Prapashticë,Kece</t>
  </si>
  <si>
    <t>Zgjerimi dhe rregullimi i trasesë rrugore, faza 1, Llukar - Mak</t>
  </si>
  <si>
    <t xml:space="preserve">Ndërtimi i rrugëve në lagjen "Taslixhe": rr. "Rexhep Shema" dhe "Naser Hajrizi" </t>
  </si>
  <si>
    <t> Trajtimi i rrugëve në fshatin Marevc</t>
  </si>
  <si>
    <t>Ndërtimi i sheshit "Rexhep Luci"</t>
  </si>
  <si>
    <t xml:space="preserve">Nërtimi i rr "Bajram Bahtiri" </t>
  </si>
  <si>
    <t>Vazhdimi i kolektorit në Shkabaj, Bërnicë dhe në Zonën industriale</t>
  </si>
  <si>
    <t>Rikonstruktimi dhe sanimi i rrugëve dhe infrastrukturës me NPB</t>
  </si>
  <si>
    <t>Ndërtimi i pikave-muze të luftës në fshatin Zllash</t>
  </si>
  <si>
    <t>Ndërtimi i rrugëve te Vreshtat, që lidhet me rrugën "Xhavit Ahmeti"</t>
  </si>
  <si>
    <t>Ndërtimi i kanalizimit në fshatin Bërnicë</t>
  </si>
  <si>
    <t>Ndërtimi i nënkalimit për vetura në rrugën "Agim Ramadani"</t>
  </si>
  <si>
    <t>Ndërtimi i platformës ndërlidhëse mes lagjes "Arbëria" dhe Pallatit të Rinisë</t>
  </si>
  <si>
    <t>Lidhja e sheshit “Nënë Tereza” me zonën e Qytetit të Vjetër të Prishtinës</t>
  </si>
  <si>
    <t>Rregullimi i sheshit "George Bush"</t>
  </si>
  <si>
    <t>Ndërtimi i shtatores së Adem Jasharit</t>
  </si>
  <si>
    <t>Zgjerimi dhe modernizimi i rrjetit të ndriçimit publik në Zona1: Qendra- "Tophane", "Dodona", "Bregu i Diellit" , "Ulpiana", "Dardania", "Lakërishta" dhe Zona 2: Kodra ...</t>
  </si>
  <si>
    <t>Ndërtimi i rrethojave të varrezave të komunës së Prishtinës</t>
  </si>
  <si>
    <t>Rregullimi dhe ndërtimi i ashensorëve-Qendra: "Tophane", "Dodona", "Bregu i Diellit", "Ulpiana", "Dardania", "Lakërishta", "Aktashi".</t>
  </si>
  <si>
    <t>Ndërtimi i kontejnerëve mbitokësor dhe nëntokësor, furnizimi dhe zgjermi Zona1: Qendra- "Tophane", "Dodona", "Bregu i Diellit", "Ulpiana", "Dardania", "Lakërishta" dhe Zona 2: "Kodra e Trimave", Bernicë e Epërme</t>
  </si>
  <si>
    <t xml:space="preserve">Mobileria urbane (shporta, ulëse, drita dekorative, kroje publike dhe elemente të tjera për rregullimin e hapësirave publike në zonën urbane të qytetit): "Qendra", "Tophane", "Dodona", "Bregu i Diellit", "Ulpiana", "Dardania", "Lakërishta", "Aktashi". </t>
  </si>
  <si>
    <t>Ndërtimi i fontanave dhe rregullimi i pompave për furnizim me ujë-Zona1: Qendra- "Tophane", "Dodona", "Bregu i Diellit", "Ulpiana", "Dardania", "Lakërishta" dhe Zona 2: "Kodra e Trimave" dhe Bërnica e Epërme</t>
  </si>
  <si>
    <t>Ndërtimi i semaforëve dhe modernizimi i pajisjeve tjera për siguri në komunikacion - Zona1: Qendra- "Tophane", "Dodona", "Bregu i Diellit", "Ulpiana", "Dardania", "Lakërishta dhe Zona 2: "Kodra e Trimave"</t>
  </si>
  <si>
    <t xml:space="preserve">Sinjalizimi horizontal dhe vertikal- Zona1: Qendra- "Tophane", "Dodona", "Bregu i Diellit", "Ulpiana", "Dardania", "Lakërishta" dhe Zona 2: "Kodra e Trimave", Bërnicë e Epërme, "Kolovica", "Velania", "Taslixhe" </t>
  </si>
  <si>
    <t>Ndërtimi rrethojave për siguri në komunikacion Zona1: Qendra- "Tophane", "Dodona", "Bregu i Diellit", "Ulpiana", "Dardania", "Lakërishta" dhe Zona 2: "Kodra e Trimave", Bernicë e Eperme, "Kolovica", "Velania", Taslixhe"</t>
  </si>
  <si>
    <t xml:space="preserve">Shpronësime </t>
  </si>
  <si>
    <t xml:space="preserve">Renovimi i strehimoreve </t>
  </si>
  <si>
    <t>Renovimi i objekteve për zjarrfikësit vullnetarë</t>
  </si>
  <si>
    <t xml:space="preserve">Vendosja e kamerave të sigurisë në kryeqytet  </t>
  </si>
  <si>
    <t>Automjete të vogla - vetura (Jeep 4x4)</t>
  </si>
  <si>
    <t xml:space="preserve">Ndërtimi i parqeve dhe hapësirave të tjera publike kreative </t>
  </si>
  <si>
    <t>Ndërtimi i sistemit të ujitjes në hapësira gjelbëruese, hapja e puseve, zona 1-Qender- sheshi "Nënë Tereza", sheshi "Zahir Pajaziti", bulevardi "Xhorxh Bush". rr."Luan Haradinaj"</t>
  </si>
  <si>
    <t>Ndërtimi i parkut me hapësira gjelbëruese në Zonat 1 dhe Zona 2, Parku ne rr. "Dëshmorët e Kombit, rr."Tirana", rr. "Bill Klinton", rr. "UÇK", rr. "Agim Ramadani", rr. "Rrustem Statovci", rr. "Enver</t>
  </si>
  <si>
    <t>Ndërtimi i parku në Hajvali</t>
  </si>
  <si>
    <t>Ndërtimi i parku "Bregu i Diellit"</t>
  </si>
  <si>
    <t xml:space="preserve">Ndërtimi i parkut në rrugën "Muharrem Fejza" </t>
  </si>
  <si>
    <t>Ndërtimi i këndeve të lodrave dhe fushës sportive në rrugën "Muharrem Fejza"</t>
  </si>
  <si>
    <t>Ndërtimi i parkut sportiv dhe këndit të lodrave në lagjen 5 - Prugovc</t>
  </si>
  <si>
    <t xml:space="preserve">Restaurimi dhe ndërtimi i Muzeut "Shtëpitë Shkolla - Herticët" </t>
  </si>
  <si>
    <t>Rikonstruktimi i pikës ikonike të kryeqytetit " Kurrizi"</t>
  </si>
  <si>
    <t>Shtegu për ecje dhe vrapim në hapësirën e Fakulltetit Teknik</t>
  </si>
  <si>
    <t>Ndërtimi i këndeve të fitneseve, natyra në parqe dhe kënde strategjike të Prishtinës, lagjja "Kodra e Trimave"</t>
  </si>
  <si>
    <t>Ndërtimi dhe renovimi i sallave të vogla sportive në Pallatin e Rinisë</t>
  </si>
  <si>
    <t>Ndërtimi i tribunës lindore të stadiumit "2 Korriku" -vazhdim, faza e III</t>
  </si>
  <si>
    <t>Ndërtimi i fushës së Rilindjes</t>
  </si>
  <si>
    <t>Ndërtimi i fushës sportive në Llukar</t>
  </si>
  <si>
    <t>Ndërtimi i terrenit sportin në Hajvali, vazhdim faza II</t>
  </si>
  <si>
    <t xml:space="preserve"> Ndërtimi i fushave të futbollit në Bardhosh, Barilevë, Matiçan</t>
  </si>
  <si>
    <t>Nërtimi i këndeve të lodrave dhe fushave sportive në komunë</t>
  </si>
  <si>
    <t>Ndërtimi i Thertores publike dhe Tregut të kafshëve në Prishtinë</t>
  </si>
  <si>
    <t>Ndërtimi i Qendrës për Punë Sociale te Shtëpia për Persona të Moshuar</t>
  </si>
  <si>
    <t>Furnizim me inventar në qendra të ndryshme sociale</t>
  </si>
  <si>
    <t>Furnizimi dhe montimi me pompa termike për SHPMPF</t>
  </si>
  <si>
    <t>Nërtimi i Qendrës multifunksionale për punë sociale</t>
  </si>
  <si>
    <t>Ndërtimi dhe renovimi i qendrave të ndryshme sociale në lagjet: "Kodra e Trimave", "Tophane" , "Qafa", " Aktashi", "Pejtoni", "Ulpiana"</t>
  </si>
  <si>
    <t xml:space="preserve">Subvencione dhe transfere për Administratë </t>
  </si>
  <si>
    <t>Subvencione dhe transfere për Kulturë</t>
  </si>
  <si>
    <t xml:space="preserve">Subvencione dhe transfere pë rini dhe sport </t>
  </si>
  <si>
    <t xml:space="preserve">Subvencione dhe transfere për bujqësi dhe zhvillim rural </t>
  </si>
  <si>
    <t xml:space="preserve">Subvencione dhe transfere për shërbime sociale dhe rezidenciale </t>
  </si>
  <si>
    <t xml:space="preserve">Subvencione dhe transfere  për siguri dhe emergjenca </t>
  </si>
  <si>
    <t xml:space="preserve">MALLRA DHE SHËRBIME   </t>
  </si>
  <si>
    <t>Furnizime për zyrë (material administrativ, shëndetësor etj..)</t>
  </si>
  <si>
    <t>Shpenzimet e stomatologjisë, laboratorike, Ro kabineti</t>
  </si>
  <si>
    <t>Shërbime kontraktuse (pastrimi, shërb.veçanta etj…)</t>
  </si>
  <si>
    <t>Vizitatë në shtëpi për shtatzëna dhe fëmijë</t>
  </si>
  <si>
    <t>Lëndë djegëse për ngrohje: dru, pelet, karburante për automjete, derivate për gjeneratorë</t>
  </si>
  <si>
    <t xml:space="preserve">Regjistrimi i automjeteve dhe sigurimi i automjeteve </t>
  </si>
  <si>
    <t xml:space="preserve">Mirëmbajtja dhe servisimi i automjeteve </t>
  </si>
  <si>
    <t>Mirëmbajtja e mobileve dhe pajisjeve të KPSH-së</t>
  </si>
  <si>
    <t>Dezinsektimi hapësinor, dezinfektimi I KPSH-së, DDD e KPSH-së , deratizimi i rrjetit të kanalizimit, garazheve, bodrumeve dhe hapësirave publike</t>
  </si>
  <si>
    <t>Asgjesimi i barnave pa afat</t>
  </si>
  <si>
    <t>Dita e Shëndetësisë (Dreka zyrtare) (festat e vitit të ri dhe mbushje të aparatave me ujë)</t>
  </si>
  <si>
    <t>Mjete për trajnime dhe pjesëmarrje në konferenca</t>
  </si>
  <si>
    <t>Fushata vetëdijesuese për shëndetin publik</t>
  </si>
  <si>
    <t>Mbeturinat</t>
  </si>
  <si>
    <t>Furnizim me inventar për nevojat e objekteve të shëndetësisë parësore</t>
  </si>
  <si>
    <t>Pajisje mjekësore për QKMF dhe QMU</t>
  </si>
  <si>
    <t>Blerja e automjeteve për QMU</t>
  </si>
  <si>
    <t>Renovime të objekteve të QKMF-së dhe AMF-ve (QKMF 1,2,3,4,5,6,7)</t>
  </si>
  <si>
    <t>Ndërtimi i Spitalit të Prishtinës</t>
  </si>
  <si>
    <t>Furnizimi, blerja e mallrave dhe materialeve për mësimin tërëditor</t>
  </si>
  <si>
    <t>Furnizimi, blerja e mallrave/shërbimeve me procedura të kuotimit (deri në1000 euro)</t>
  </si>
  <si>
    <t>Furnizimi me ushqim dhe pije (klasat 1-5 dhe çerdhet) dhe pilotim i mësimit tërëditor</t>
  </si>
  <si>
    <t>Furnizimi me mjete higjienike në IEA</t>
  </si>
  <si>
    <t>Furnizimi për zyra (material didaktik, letër A4 dhe A3, shtypja e materialeve informuese reprezentuese, mirënjohje etj.)</t>
  </si>
  <si>
    <t>Sigurimi i nxënësve gjatë punës praktike</t>
  </si>
  <si>
    <t>Ndërtimi i anekseve për mësimin tërëditor</t>
  </si>
  <si>
    <t>Pajisje (IT, shkencë) për kabinete në shkollat: "Hoxhë Kadri Prishtina", "28 Nëntori", "Prenk Jakova", "Ali Sokoli", "7 Shtatori", "Gjin Gazulli", "Abdyl Frasheri"</t>
  </si>
  <si>
    <t>Pajisje, rekuizita sportive dhe pajisje tjera, shkollat: "Ismail Qemali", ", Gjergj Fishta", "Faik Konica", "Dardania", "Ali Kelmendi"</t>
  </si>
  <si>
    <t>Vendosja e kamerave të sigurisë në shkollat: "Meto Bajraktari", "Asim Vokshi", "Zenel Hajdini", "Nazim Gafurri", "Nexhmi Mustafa", "Isa Boletini", "Dituria".</t>
  </si>
  <si>
    <t>Renovimi i shkollave fillore: "Asim Vokshi", "Zenel Hajdini", "Nazim Gafurri", "Nexhmi Mustafa", "Dituria",</t>
  </si>
  <si>
    <t xml:space="preserve"> Rregullimi i oborreve dhe terreneve sportive në shkollën "Gje</t>
  </si>
  <si>
    <t>Financim i huamarrjes</t>
  </si>
  <si>
    <t>Furnizim me material shpenzues</t>
  </si>
  <si>
    <t>Furnizim me leter</t>
  </si>
  <si>
    <t xml:space="preserve">Furnizimi me tepiha, tepisona dhe perde, si dhe montimi i tyre për objektet komunale </t>
  </si>
  <si>
    <t>Mirëmbajtja dhe pastrimi i objekteve komunale</t>
  </si>
  <si>
    <t>Transporti i dokumentacioneve ne depo - Arkiva</t>
  </si>
  <si>
    <t>Rrënimin e objekteve pa leje</t>
  </si>
  <si>
    <t>Pajisje të ndryshme pune në Drejtorinë e Inspeksionit</t>
  </si>
  <si>
    <t>Marrëveshje me Policinë e Kosovës për angazhim sekondar</t>
  </si>
  <si>
    <t>Shërbime të taksit per raste urgjente sociale</t>
  </si>
  <si>
    <t>Artikuj për higjienë dhe mirembajtje per nevoja te zjarrfikësve</t>
  </si>
  <si>
    <t>Ushqimi ditor për zjarrfikës</t>
  </si>
  <si>
    <t>Sistemet për menaxhimin e dokumenteve, arkivit dhe proceseve administrative e financiare</t>
  </si>
  <si>
    <t>Ndërtimi i parkut në lagjen "Kalabria", faza IV</t>
  </si>
  <si>
    <t xml:space="preserve"> Ndërtimi, rregullimi, vendosja dhe pastrmi i lumenjve dhe kanalizimeve per mbrojtjen nga vershimet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</si>
</sst>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4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43" fontId="0" fillId="0" borderId="0" xfId="1" applyFont="1"/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/>
    <xf numFmtId="43" fontId="4" fillId="0" borderId="7" xfId="1" applyFont="1" applyFill="1" applyBorder="1" applyAlignment="1">
      <alignment horizontal="left"/>
    </xf>
    <xf numFmtId="43" fontId="4" fillId="0" borderId="8" xfId="1" applyFont="1" applyFill="1" applyBorder="1" applyAlignment="1">
      <alignment horizontal="left"/>
    </xf>
    <xf numFmtId="0" fontId="2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165" fontId="4" fillId="2" borderId="13" xfId="1" applyNumberFormat="1" applyFont="1" applyFill="1" applyBorder="1" applyAlignment="1">
      <alignment horizontal="center"/>
    </xf>
    <xf numFmtId="165" fontId="4" fillId="2" borderId="12" xfId="1" applyNumberFormat="1" applyFont="1" applyFill="1" applyBorder="1" applyAlignment="1">
      <alignment horizontal="center"/>
    </xf>
    <xf numFmtId="165" fontId="4" fillId="2" borderId="14" xfId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textRotation="30" wrapText="1"/>
    </xf>
    <xf numFmtId="0" fontId="4" fillId="3" borderId="1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165" fontId="4" fillId="2" borderId="3" xfId="1" applyNumberFormat="1" applyFont="1" applyFill="1" applyBorder="1" applyAlignment="1">
      <alignment horizontal="center"/>
    </xf>
    <xf numFmtId="165" fontId="4" fillId="2" borderId="11" xfId="1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vertical="center" textRotation="30" wrapText="1"/>
    </xf>
    <xf numFmtId="0" fontId="4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textRotation="30" wrapText="1"/>
    </xf>
    <xf numFmtId="0" fontId="4" fillId="0" borderId="15" xfId="0" applyFont="1" applyFill="1" applyBorder="1" applyAlignment="1">
      <alignment horizontal="center"/>
    </xf>
    <xf numFmtId="165" fontId="4" fillId="3" borderId="12" xfId="1" applyNumberFormat="1" applyFont="1" applyFill="1" applyBorder="1" applyAlignment="1">
      <alignment horizontal="center"/>
    </xf>
    <xf numFmtId="165" fontId="4" fillId="3" borderId="14" xfId="1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left"/>
    </xf>
    <xf numFmtId="165" fontId="4" fillId="4" borderId="12" xfId="1" applyNumberFormat="1" applyFont="1" applyFill="1" applyBorder="1" applyAlignment="1">
      <alignment horizontal="center"/>
    </xf>
    <xf numFmtId="165" fontId="4" fillId="4" borderId="14" xfId="1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165" fontId="4" fillId="5" borderId="12" xfId="1" applyNumberFormat="1" applyFont="1" applyFill="1" applyBorder="1" applyAlignment="1">
      <alignment horizontal="center"/>
    </xf>
    <xf numFmtId="165" fontId="4" fillId="5" borderId="14" xfId="1" applyNumberFormat="1" applyFont="1" applyFill="1" applyBorder="1" applyAlignment="1">
      <alignment horizontal="center"/>
    </xf>
    <xf numFmtId="43" fontId="0" fillId="0" borderId="0" xfId="0" applyNumberFormat="1"/>
    <xf numFmtId="0" fontId="2" fillId="0" borderId="9" xfId="0" applyFont="1" applyFill="1" applyBorder="1" applyAlignment="1">
      <alignment horizontal="right"/>
    </xf>
    <xf numFmtId="0" fontId="2" fillId="0" borderId="4" xfId="0" applyFont="1" applyFill="1" applyBorder="1"/>
    <xf numFmtId="165" fontId="2" fillId="0" borderId="9" xfId="1" applyNumberFormat="1" applyFont="1" applyFill="1" applyBorder="1"/>
    <xf numFmtId="165" fontId="2" fillId="0" borderId="5" xfId="1" applyNumberFormat="1" applyFont="1" applyFill="1" applyBorder="1"/>
    <xf numFmtId="0" fontId="4" fillId="5" borderId="12" xfId="0" applyFont="1" applyFill="1" applyBorder="1" applyAlignment="1">
      <alignment horizontal="center"/>
    </xf>
    <xf numFmtId="0" fontId="4" fillId="4" borderId="15" xfId="0" applyFont="1" applyFill="1" applyBorder="1"/>
    <xf numFmtId="0" fontId="2" fillId="0" borderId="16" xfId="0" applyFont="1" applyFill="1" applyBorder="1" applyAlignment="1">
      <alignment horizontal="right"/>
    </xf>
    <xf numFmtId="165" fontId="2" fillId="0" borderId="18" xfId="1" applyNumberFormat="1" applyFont="1" applyFill="1" applyBorder="1"/>
    <xf numFmtId="165" fontId="2" fillId="0" borderId="19" xfId="1" applyNumberFormat="1" applyFont="1" applyFill="1" applyBorder="1"/>
    <xf numFmtId="165" fontId="2" fillId="0" borderId="16" xfId="1" applyNumberFormat="1" applyFont="1" applyFill="1" applyBorder="1"/>
    <xf numFmtId="0" fontId="2" fillId="0" borderId="20" xfId="0" applyFont="1" applyFill="1" applyBorder="1" applyAlignment="1">
      <alignment horizontal="right"/>
    </xf>
    <xf numFmtId="165" fontId="2" fillId="0" borderId="20" xfId="1" applyNumberFormat="1" applyFont="1" applyFill="1" applyBorder="1"/>
    <xf numFmtId="165" fontId="2" fillId="0" borderId="21" xfId="1" applyNumberFormat="1" applyFont="1" applyFill="1" applyBorder="1"/>
    <xf numFmtId="165" fontId="2" fillId="3" borderId="22" xfId="1" applyNumberFormat="1" applyFont="1" applyFill="1" applyBorder="1"/>
    <xf numFmtId="165" fontId="2" fillId="3" borderId="23" xfId="1" applyNumberFormat="1" applyFont="1" applyFill="1" applyBorder="1"/>
    <xf numFmtId="165" fontId="2" fillId="3" borderId="20" xfId="1" applyNumberFormat="1" applyFont="1" applyFill="1" applyBorder="1"/>
    <xf numFmtId="165" fontId="2" fillId="3" borderId="21" xfId="1" applyNumberFormat="1" applyFont="1" applyFill="1" applyBorder="1"/>
    <xf numFmtId="165" fontId="4" fillId="4" borderId="12" xfId="1" applyNumberFormat="1" applyFont="1" applyFill="1" applyBorder="1"/>
    <xf numFmtId="165" fontId="4" fillId="4" borderId="14" xfId="1" applyNumberFormat="1" applyFont="1" applyFill="1" applyBorder="1"/>
    <xf numFmtId="0" fontId="2" fillId="0" borderId="18" xfId="0" applyFont="1" applyFill="1" applyBorder="1" applyAlignment="1">
      <alignment horizontal="right"/>
    </xf>
    <xf numFmtId="165" fontId="2" fillId="0" borderId="26" xfId="1" applyNumberFormat="1" applyFont="1" applyFill="1" applyBorder="1"/>
    <xf numFmtId="0" fontId="2" fillId="0" borderId="27" xfId="0" applyFont="1" applyFill="1" applyBorder="1" applyAlignment="1">
      <alignment horizontal="right"/>
    </xf>
    <xf numFmtId="165" fontId="2" fillId="0" borderId="29" xfId="1" applyNumberFormat="1" applyFont="1" applyFill="1" applyBorder="1"/>
    <xf numFmtId="0" fontId="2" fillId="0" borderId="17" xfId="0" applyFont="1" applyFill="1" applyBorder="1" applyAlignment="1">
      <alignment horizontal="right"/>
    </xf>
    <xf numFmtId="165" fontId="2" fillId="0" borderId="28" xfId="1" applyNumberFormat="1" applyFont="1" applyFill="1" applyBorder="1"/>
    <xf numFmtId="0" fontId="2" fillId="0" borderId="4" xfId="0" applyFont="1" applyFill="1" applyBorder="1" applyAlignment="1">
      <alignment horizontal="right"/>
    </xf>
    <xf numFmtId="165" fontId="2" fillId="0" borderId="10" xfId="1" applyNumberFormat="1" applyFont="1" applyFill="1" applyBorder="1"/>
    <xf numFmtId="165" fontId="2" fillId="0" borderId="0" xfId="1" applyNumberFormat="1" applyFont="1" applyFill="1" applyBorder="1"/>
    <xf numFmtId="0" fontId="4" fillId="4" borderId="12" xfId="0" applyFont="1" applyFill="1" applyBorder="1" applyAlignment="1">
      <alignment horizontal="left"/>
    </xf>
    <xf numFmtId="165" fontId="2" fillId="0" borderId="31" xfId="1" applyNumberFormat="1" applyFont="1" applyFill="1" applyBorder="1"/>
    <xf numFmtId="165" fontId="2" fillId="0" borderId="34" xfId="1" applyNumberFormat="1" applyFont="1" applyFill="1" applyBorder="1"/>
    <xf numFmtId="165" fontId="2" fillId="0" borderId="24" xfId="1" applyNumberFormat="1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6" xfId="0" applyFont="1" applyFill="1" applyBorder="1"/>
    <xf numFmtId="165" fontId="4" fillId="4" borderId="10" xfId="1" applyNumberFormat="1" applyFont="1" applyFill="1" applyBorder="1"/>
    <xf numFmtId="165" fontId="4" fillId="4" borderId="8" xfId="1" applyNumberFormat="1" applyFont="1" applyFill="1" applyBorder="1"/>
    <xf numFmtId="165" fontId="2" fillId="0" borderId="35" xfId="1" applyNumberFormat="1" applyFont="1" applyFill="1" applyBorder="1"/>
    <xf numFmtId="165" fontId="4" fillId="5" borderId="12" xfId="1" applyNumberFormat="1" applyFont="1" applyFill="1" applyBorder="1" applyAlignment="1"/>
    <xf numFmtId="165" fontId="4" fillId="5" borderId="14" xfId="1" applyNumberFormat="1" applyFont="1" applyFill="1" applyBorder="1" applyAlignment="1"/>
    <xf numFmtId="0" fontId="2" fillId="0" borderId="27" xfId="0" applyFont="1" applyFill="1" applyBorder="1"/>
    <xf numFmtId="165" fontId="2" fillId="0" borderId="18" xfId="0" applyNumberFormat="1" applyFont="1" applyFill="1" applyBorder="1"/>
    <xf numFmtId="0" fontId="2" fillId="0" borderId="32" xfId="0" applyFont="1" applyFill="1" applyBorder="1"/>
    <xf numFmtId="165" fontId="2" fillId="0" borderId="20" xfId="0" applyNumberFormat="1" applyFont="1" applyFill="1" applyBorder="1"/>
    <xf numFmtId="0" fontId="2" fillId="0" borderId="22" xfId="0" applyFont="1" applyFill="1" applyBorder="1" applyAlignment="1">
      <alignment horizontal="right"/>
    </xf>
    <xf numFmtId="0" fontId="2" fillId="0" borderId="36" xfId="0" applyFont="1" applyFill="1" applyBorder="1"/>
    <xf numFmtId="165" fontId="2" fillId="0" borderId="22" xfId="1" applyNumberFormat="1" applyFont="1" applyFill="1" applyBorder="1"/>
    <xf numFmtId="165" fontId="2" fillId="0" borderId="23" xfId="1" applyNumberFormat="1" applyFont="1" applyFill="1" applyBorder="1"/>
    <xf numFmtId="165" fontId="4" fillId="5" borderId="15" xfId="2" applyNumberFormat="1" applyFont="1" applyFill="1" applyBorder="1" applyAlignment="1">
      <alignment horizontal="center"/>
    </xf>
    <xf numFmtId="165" fontId="4" fillId="5" borderId="12" xfId="2" applyNumberFormat="1" applyFont="1" applyFill="1" applyBorder="1" applyAlignment="1">
      <alignment horizontal="center"/>
    </xf>
    <xf numFmtId="165" fontId="4" fillId="5" borderId="14" xfId="2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5" fontId="4" fillId="4" borderId="13" xfId="2" applyNumberFormat="1" applyFont="1" applyFill="1" applyBorder="1"/>
    <xf numFmtId="165" fontId="2" fillId="4" borderId="12" xfId="2" applyNumberFormat="1" applyFont="1" applyFill="1" applyBorder="1"/>
    <xf numFmtId="165" fontId="2" fillId="4" borderId="14" xfId="2" applyNumberFormat="1" applyFont="1" applyFill="1" applyBorder="1"/>
    <xf numFmtId="165" fontId="4" fillId="4" borderId="15" xfId="2" applyNumberFormat="1" applyFont="1" applyFill="1" applyBorder="1"/>
    <xf numFmtId="165" fontId="4" fillId="4" borderId="12" xfId="2" applyNumberFormat="1" applyFont="1" applyFill="1" applyBorder="1"/>
    <xf numFmtId="0" fontId="2" fillId="3" borderId="27" xfId="0" applyFont="1" applyFill="1" applyBorder="1" applyAlignment="1">
      <alignment horizontal="right"/>
    </xf>
    <xf numFmtId="165" fontId="2" fillId="3" borderId="18" xfId="2" applyNumberFormat="1" applyFont="1" applyFill="1" applyBorder="1"/>
    <xf numFmtId="165" fontId="2" fillId="3" borderId="26" xfId="2" applyNumberFormat="1" applyFont="1" applyFill="1" applyBorder="1"/>
    <xf numFmtId="0" fontId="2" fillId="3" borderId="30" xfId="0" applyFont="1" applyFill="1" applyBorder="1" applyAlignment="1">
      <alignment horizontal="right"/>
    </xf>
    <xf numFmtId="165" fontId="2" fillId="3" borderId="18" xfId="1" applyNumberFormat="1" applyFont="1" applyFill="1" applyBorder="1"/>
    <xf numFmtId="165" fontId="2" fillId="3" borderId="19" xfId="1" applyNumberFormat="1" applyFont="1" applyFill="1" applyBorder="1"/>
    <xf numFmtId="165" fontId="2" fillId="3" borderId="16" xfId="1" applyNumberFormat="1" applyFont="1" applyFill="1" applyBorder="1"/>
    <xf numFmtId="165" fontId="6" fillId="0" borderId="30" xfId="1" applyNumberFormat="1" applyFont="1" applyBorder="1" applyAlignment="1">
      <alignment vertical="center"/>
    </xf>
    <xf numFmtId="0" fontId="2" fillId="3" borderId="32" xfId="0" applyFont="1" applyFill="1" applyBorder="1" applyAlignment="1">
      <alignment horizontal="right"/>
    </xf>
    <xf numFmtId="165" fontId="6" fillId="0" borderId="32" xfId="1" applyNumberFormat="1" applyFont="1" applyBorder="1" applyAlignment="1">
      <alignment vertical="center"/>
    </xf>
    <xf numFmtId="0" fontId="2" fillId="3" borderId="30" xfId="0" applyFont="1" applyFill="1" applyBorder="1" applyAlignment="1">
      <alignment horizontal="right" vertical="center"/>
    </xf>
    <xf numFmtId="165" fontId="2" fillId="3" borderId="19" xfId="2" applyNumberFormat="1" applyFont="1" applyFill="1" applyBorder="1"/>
    <xf numFmtId="165" fontId="6" fillId="3" borderId="20" xfId="1" applyNumberFormat="1" applyFont="1" applyFill="1" applyBorder="1" applyAlignment="1">
      <alignment horizontal="right" vertical="center" wrapText="1"/>
    </xf>
    <xf numFmtId="0" fontId="2" fillId="3" borderId="32" xfId="0" applyFont="1" applyFill="1" applyBorder="1" applyAlignment="1">
      <alignment horizontal="right" vertical="center"/>
    </xf>
    <xf numFmtId="165" fontId="2" fillId="3" borderId="20" xfId="2" applyNumberFormat="1" applyFont="1" applyFill="1" applyBorder="1"/>
    <xf numFmtId="165" fontId="2" fillId="3" borderId="21" xfId="2" applyNumberFormat="1" applyFont="1" applyFill="1" applyBorder="1"/>
    <xf numFmtId="43" fontId="6" fillId="3" borderId="28" xfId="1" applyFont="1" applyFill="1" applyBorder="1" applyAlignment="1">
      <alignment horizontal="right"/>
    </xf>
    <xf numFmtId="165" fontId="6" fillId="3" borderId="32" xfId="1" applyNumberFormat="1" applyFont="1" applyFill="1" applyBorder="1"/>
    <xf numFmtId="165" fontId="6" fillId="3" borderId="20" xfId="0" applyNumberFormat="1" applyFont="1" applyFill="1" applyBorder="1" applyAlignment="1">
      <alignment horizontal="right" vertical="center" wrapText="1"/>
    </xf>
    <xf numFmtId="165" fontId="2" fillId="3" borderId="16" xfId="2" applyNumberFormat="1" applyFont="1" applyFill="1" applyBorder="1"/>
    <xf numFmtId="165" fontId="6" fillId="3" borderId="30" xfId="1" applyNumberFormat="1" applyFont="1" applyFill="1" applyBorder="1"/>
    <xf numFmtId="165" fontId="2" fillId="3" borderId="18" xfId="1" applyNumberFormat="1" applyFont="1" applyFill="1" applyBorder="1" applyAlignment="1">
      <alignment horizontal="right" vertical="top" wrapText="1"/>
    </xf>
    <xf numFmtId="165" fontId="2" fillId="3" borderId="26" xfId="1" applyNumberFormat="1" applyFont="1" applyFill="1" applyBorder="1"/>
    <xf numFmtId="165" fontId="6" fillId="3" borderId="27" xfId="1" applyNumberFormat="1" applyFont="1" applyFill="1" applyBorder="1"/>
    <xf numFmtId="165" fontId="4" fillId="4" borderId="13" xfId="1" applyNumberFormat="1" applyFont="1" applyFill="1" applyBorder="1" applyAlignment="1">
      <alignment horizontal="center"/>
    </xf>
    <xf numFmtId="165" fontId="2" fillId="4" borderId="13" xfId="2" applyNumberFormat="1" applyFont="1" applyFill="1" applyBorder="1"/>
    <xf numFmtId="165" fontId="2" fillId="3" borderId="29" xfId="1" applyNumberFormat="1" applyFont="1" applyFill="1" applyBorder="1"/>
    <xf numFmtId="165" fontId="6" fillId="0" borderId="18" xfId="1" applyNumberFormat="1" applyFont="1" applyBorder="1"/>
    <xf numFmtId="165" fontId="2" fillId="3" borderId="28" xfId="1" applyNumberFormat="1" applyFont="1" applyFill="1" applyBorder="1"/>
    <xf numFmtId="165" fontId="6" fillId="3" borderId="20" xfId="1" applyNumberFormat="1" applyFont="1" applyFill="1" applyBorder="1" applyAlignment="1">
      <alignment horizontal="center"/>
    </xf>
    <xf numFmtId="165" fontId="2" fillId="3" borderId="24" xfId="1" applyNumberFormat="1" applyFont="1" applyFill="1" applyBorder="1"/>
    <xf numFmtId="0" fontId="4" fillId="4" borderId="10" xfId="0" applyFont="1" applyFill="1" applyBorder="1" applyAlignment="1">
      <alignment horizontal="left"/>
    </xf>
    <xf numFmtId="165" fontId="2" fillId="3" borderId="31" xfId="1" applyNumberFormat="1" applyFont="1" applyFill="1" applyBorder="1"/>
    <xf numFmtId="165" fontId="2" fillId="3" borderId="31" xfId="2" applyNumberFormat="1" applyFont="1" applyFill="1" applyBorder="1"/>
    <xf numFmtId="165" fontId="2" fillId="3" borderId="29" xfId="2" applyNumberFormat="1" applyFont="1" applyFill="1" applyBorder="1"/>
    <xf numFmtId="165" fontId="4" fillId="5" borderId="13" xfId="1" applyNumberFormat="1" applyFont="1" applyFill="1" applyBorder="1"/>
    <xf numFmtId="165" fontId="2" fillId="5" borderId="12" xfId="1" applyNumberFormat="1" applyFont="1" applyFill="1" applyBorder="1"/>
    <xf numFmtId="165" fontId="2" fillId="5" borderId="13" xfId="1" applyNumberFormat="1" applyFont="1" applyFill="1" applyBorder="1"/>
    <xf numFmtId="165" fontId="4" fillId="5" borderId="12" xfId="1" applyNumberFormat="1" applyFont="1" applyFill="1" applyBorder="1"/>
    <xf numFmtId="0" fontId="2" fillId="5" borderId="30" xfId="0" applyFont="1" applyFill="1" applyBorder="1" applyAlignment="1">
      <alignment horizontal="right"/>
    </xf>
    <xf numFmtId="0" fontId="2" fillId="5" borderId="18" xfId="0" applyFont="1" applyFill="1" applyBorder="1"/>
    <xf numFmtId="165" fontId="2" fillId="5" borderId="31" xfId="1" applyNumberFormat="1" applyFont="1" applyFill="1" applyBorder="1"/>
    <xf numFmtId="165" fontId="2" fillId="5" borderId="18" xfId="1" applyNumberFormat="1" applyFont="1" applyFill="1" applyBorder="1" applyAlignment="1">
      <alignment horizontal="right"/>
    </xf>
    <xf numFmtId="165" fontId="2" fillId="5" borderId="30" xfId="1" applyNumberFormat="1" applyFont="1" applyFill="1" applyBorder="1"/>
    <xf numFmtId="165" fontId="2" fillId="5" borderId="18" xfId="1" applyNumberFormat="1" applyFont="1" applyFill="1" applyBorder="1"/>
    <xf numFmtId="166" fontId="2" fillId="5" borderId="29" xfId="0" applyNumberFormat="1" applyFont="1" applyFill="1" applyBorder="1"/>
    <xf numFmtId="166" fontId="2" fillId="5" borderId="16" xfId="0" applyNumberFormat="1" applyFont="1" applyFill="1" applyBorder="1"/>
    <xf numFmtId="0" fontId="2" fillId="5" borderId="32" xfId="0" applyFont="1" applyFill="1" applyBorder="1" applyAlignment="1">
      <alignment horizontal="right"/>
    </xf>
    <xf numFmtId="0" fontId="2" fillId="5" borderId="20" xfId="0" applyFont="1" applyFill="1" applyBorder="1"/>
    <xf numFmtId="165" fontId="2" fillId="5" borderId="28" xfId="1" applyNumberFormat="1" applyFont="1" applyFill="1" applyBorder="1"/>
    <xf numFmtId="165" fontId="2" fillId="5" borderId="20" xfId="1" applyNumberFormat="1" applyFont="1" applyFill="1" applyBorder="1"/>
    <xf numFmtId="165" fontId="2" fillId="5" borderId="32" xfId="1" applyNumberFormat="1" applyFont="1" applyFill="1" applyBorder="1"/>
    <xf numFmtId="166" fontId="2" fillId="5" borderId="28" xfId="0" applyNumberFormat="1" applyFont="1" applyFill="1" applyBorder="1"/>
    <xf numFmtId="166" fontId="2" fillId="5" borderId="20" xfId="0" applyNumberFormat="1" applyFont="1" applyFill="1" applyBorder="1"/>
    <xf numFmtId="0" fontId="2" fillId="5" borderId="20" xfId="0" applyFont="1" applyFill="1" applyBorder="1" applyAlignment="1">
      <alignment wrapText="1"/>
    </xf>
    <xf numFmtId="0" fontId="2" fillId="5" borderId="6" xfId="0" applyFont="1" applyFill="1" applyBorder="1" applyAlignment="1">
      <alignment horizontal="right"/>
    </xf>
    <xf numFmtId="0" fontId="2" fillId="5" borderId="24" xfId="0" applyFont="1" applyFill="1" applyBorder="1"/>
    <xf numFmtId="165" fontId="2" fillId="5" borderId="7" xfId="1" applyNumberFormat="1" applyFont="1" applyFill="1" applyBorder="1"/>
    <xf numFmtId="165" fontId="2" fillId="5" borderId="10" xfId="1" applyNumberFormat="1" applyFont="1" applyFill="1" applyBorder="1"/>
    <xf numFmtId="165" fontId="2" fillId="5" borderId="6" xfId="1" applyNumberFormat="1" applyFont="1" applyFill="1" applyBorder="1"/>
    <xf numFmtId="166" fontId="2" fillId="5" borderId="7" xfId="0" applyNumberFormat="1" applyFont="1" applyFill="1" applyBorder="1"/>
    <xf numFmtId="166" fontId="2" fillId="5" borderId="24" xfId="0" applyNumberFormat="1" applyFont="1" applyFill="1" applyBorder="1"/>
    <xf numFmtId="0" fontId="4" fillId="4" borderId="12" xfId="0" applyFont="1" applyFill="1" applyBorder="1"/>
    <xf numFmtId="165" fontId="4" fillId="4" borderId="13" xfId="1" applyNumberFormat="1" applyFont="1" applyFill="1" applyBorder="1"/>
    <xf numFmtId="166" fontId="4" fillId="4" borderId="12" xfId="0" applyNumberFormat="1" applyFont="1" applyFill="1" applyBorder="1"/>
    <xf numFmtId="0" fontId="4" fillId="5" borderId="12" xfId="0" applyFont="1" applyFill="1" applyBorder="1"/>
    <xf numFmtId="165" fontId="4" fillId="5" borderId="13" xfId="1" applyNumberFormat="1" applyFont="1" applyFill="1" applyBorder="1" applyAlignment="1">
      <alignment horizontal="right"/>
    </xf>
    <xf numFmtId="165" fontId="4" fillId="5" borderId="12" xfId="1" applyNumberFormat="1" applyFont="1" applyFill="1" applyBorder="1" applyAlignment="1">
      <alignment horizontal="right"/>
    </xf>
    <xf numFmtId="165" fontId="4" fillId="5" borderId="14" xfId="1" applyNumberFormat="1" applyFont="1" applyFill="1" applyBorder="1" applyAlignment="1">
      <alignment horizontal="right"/>
    </xf>
    <xf numFmtId="166" fontId="4" fillId="5" borderId="12" xfId="0" applyNumberFormat="1" applyFont="1" applyFill="1" applyBorder="1"/>
    <xf numFmtId="0" fontId="2" fillId="0" borderId="9" xfId="0" applyFont="1" applyFill="1" applyBorder="1"/>
    <xf numFmtId="165" fontId="2" fillId="0" borderId="9" xfId="1" applyNumberFormat="1" applyFont="1" applyFill="1" applyBorder="1" applyAlignment="1">
      <alignment horizontal="right"/>
    </xf>
    <xf numFmtId="166" fontId="2" fillId="0" borderId="9" xfId="0" applyNumberFormat="1" applyFont="1" applyFill="1" applyBorder="1"/>
    <xf numFmtId="165" fontId="4" fillId="5" borderId="14" xfId="1" applyNumberFormat="1" applyFont="1" applyFill="1" applyBorder="1"/>
    <xf numFmtId="165" fontId="2" fillId="0" borderId="31" xfId="1" applyNumberFormat="1" applyFont="1" applyBorder="1" applyAlignment="1">
      <alignment vertical="center" wrapText="1"/>
    </xf>
    <xf numFmtId="165" fontId="2" fillId="3" borderId="16" xfId="0" applyNumberFormat="1" applyFont="1" applyFill="1" applyBorder="1"/>
    <xf numFmtId="165" fontId="2" fillId="3" borderId="19" xfId="0" applyNumberFormat="1" applyFont="1" applyFill="1" applyBorder="1"/>
    <xf numFmtId="165" fontId="2" fillId="0" borderId="28" xfId="1" applyNumberFormat="1" applyFont="1" applyBorder="1" applyAlignment="1">
      <alignment vertical="center" wrapText="1"/>
    </xf>
    <xf numFmtId="165" fontId="2" fillId="0" borderId="21" xfId="0" applyNumberFormat="1" applyFont="1" applyFill="1" applyBorder="1"/>
    <xf numFmtId="165" fontId="2" fillId="3" borderId="28" xfId="1" applyNumberFormat="1" applyFont="1" applyFill="1" applyBorder="1" applyAlignment="1">
      <alignment horizontal="right"/>
    </xf>
    <xf numFmtId="165" fontId="2" fillId="3" borderId="20" xfId="1" applyNumberFormat="1" applyFont="1" applyFill="1" applyBorder="1" applyAlignment="1">
      <alignment horizontal="right"/>
    </xf>
    <xf numFmtId="0" fontId="2" fillId="0" borderId="20" xfId="0" applyFont="1" applyFill="1" applyBorder="1" applyAlignment="1">
      <alignment horizontal="right" vertical="center"/>
    </xf>
    <xf numFmtId="165" fontId="2" fillId="7" borderId="28" xfId="1" applyNumberFormat="1" applyFont="1" applyFill="1" applyBorder="1" applyAlignment="1">
      <alignment horizontal="right"/>
    </xf>
    <xf numFmtId="165" fontId="2" fillId="7" borderId="20" xfId="1" applyNumberFormat="1" applyFont="1" applyFill="1" applyBorder="1" applyAlignment="1">
      <alignment horizontal="right"/>
    </xf>
    <xf numFmtId="165" fontId="2" fillId="0" borderId="50" xfId="0" applyNumberFormat="1" applyFont="1" applyFill="1" applyBorder="1"/>
    <xf numFmtId="165" fontId="2" fillId="0" borderId="7" xfId="1" applyNumberFormat="1" applyFont="1" applyBorder="1" applyAlignment="1">
      <alignment vertical="center" wrapText="1"/>
    </xf>
    <xf numFmtId="165" fontId="2" fillId="0" borderId="10" xfId="0" applyNumberFormat="1" applyFont="1" applyFill="1" applyBorder="1"/>
    <xf numFmtId="165" fontId="2" fillId="3" borderId="7" xfId="1" applyNumberFormat="1" applyFont="1" applyFill="1" applyBorder="1" applyAlignment="1">
      <alignment horizontal="right"/>
    </xf>
    <xf numFmtId="165" fontId="2" fillId="3" borderId="10" xfId="1" applyNumberFormat="1" applyFont="1" applyFill="1" applyBorder="1" applyAlignment="1">
      <alignment horizontal="right"/>
    </xf>
    <xf numFmtId="165" fontId="2" fillId="0" borderId="8" xfId="0" applyNumberFormat="1" applyFont="1" applyFill="1" applyBorder="1"/>
    <xf numFmtId="166" fontId="4" fillId="5" borderId="13" xfId="0" applyNumberFormat="1" applyFont="1" applyFill="1" applyBorder="1"/>
    <xf numFmtId="165" fontId="2" fillId="5" borderId="14" xfId="1" applyNumberFormat="1" applyFont="1" applyFill="1" applyBorder="1"/>
    <xf numFmtId="0" fontId="2" fillId="0" borderId="18" xfId="0" applyFont="1" applyFill="1" applyBorder="1"/>
    <xf numFmtId="166" fontId="2" fillId="0" borderId="26" xfId="0" applyNumberFormat="1" applyFont="1" applyFill="1" applyBorder="1"/>
    <xf numFmtId="165" fontId="2" fillId="3" borderId="18" xfId="1" applyNumberFormat="1" applyFont="1" applyFill="1" applyBorder="1" applyAlignment="1">
      <alignment horizontal="right"/>
    </xf>
    <xf numFmtId="43" fontId="2" fillId="0" borderId="26" xfId="1" applyFont="1" applyFill="1" applyBorder="1" applyAlignment="1">
      <alignment horizontal="center"/>
    </xf>
    <xf numFmtId="166" fontId="2" fillId="0" borderId="18" xfId="0" applyNumberFormat="1" applyFont="1" applyFill="1" applyBorder="1"/>
    <xf numFmtId="0" fontId="2" fillId="0" borderId="20" xfId="0" applyFont="1" applyFill="1" applyBorder="1"/>
    <xf numFmtId="166" fontId="2" fillId="0" borderId="21" xfId="0" applyNumberFormat="1" applyFont="1" applyFill="1" applyBorder="1"/>
    <xf numFmtId="43" fontId="2" fillId="0" borderId="21" xfId="1" applyFont="1" applyFill="1" applyBorder="1" applyAlignment="1">
      <alignment horizontal="center"/>
    </xf>
    <xf numFmtId="166" fontId="2" fillId="0" borderId="20" xfId="0" applyNumberFormat="1" applyFont="1" applyFill="1" applyBorder="1"/>
    <xf numFmtId="0" fontId="2" fillId="0" borderId="22" xfId="0" applyFont="1" applyFill="1" applyBorder="1"/>
    <xf numFmtId="165" fontId="2" fillId="3" borderId="22" xfId="1" applyNumberFormat="1" applyFont="1" applyFill="1" applyBorder="1" applyAlignment="1">
      <alignment horizontal="right"/>
    </xf>
    <xf numFmtId="165" fontId="2" fillId="0" borderId="38" xfId="1" applyNumberFormat="1" applyFont="1" applyFill="1" applyBorder="1"/>
    <xf numFmtId="43" fontId="2" fillId="0" borderId="23" xfId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1" xfId="0" applyFont="1" applyFill="1" applyBorder="1"/>
    <xf numFmtId="166" fontId="4" fillId="5" borderId="2" xfId="0" applyNumberFormat="1" applyFont="1" applyFill="1" applyBorder="1"/>
    <xf numFmtId="165" fontId="2" fillId="5" borderId="11" xfId="1" applyNumberFormat="1" applyFont="1" applyFill="1" applyBorder="1" applyAlignment="1">
      <alignment horizontal="right"/>
    </xf>
    <xf numFmtId="165" fontId="2" fillId="5" borderId="2" xfId="1" applyNumberFormat="1" applyFont="1" applyFill="1" applyBorder="1" applyAlignment="1">
      <alignment horizontal="right"/>
    </xf>
    <xf numFmtId="166" fontId="4" fillId="5" borderId="3" xfId="0" applyNumberFormat="1" applyFont="1" applyFill="1" applyBorder="1"/>
    <xf numFmtId="166" fontId="4" fillId="5" borderId="11" xfId="0" applyNumberFormat="1" applyFont="1" applyFill="1" applyBorder="1"/>
    <xf numFmtId="0" fontId="2" fillId="0" borderId="30" xfId="0" applyFont="1" applyFill="1" applyBorder="1" applyAlignment="1">
      <alignment horizontal="right"/>
    </xf>
    <xf numFmtId="165" fontId="2" fillId="7" borderId="16" xfId="1" applyNumberFormat="1" applyFont="1" applyFill="1" applyBorder="1" applyAlignment="1">
      <alignment horizontal="right"/>
    </xf>
    <xf numFmtId="165" fontId="2" fillId="7" borderId="31" xfId="1" applyNumberFormat="1" applyFont="1" applyFill="1" applyBorder="1" applyAlignment="1">
      <alignment horizontal="right"/>
    </xf>
    <xf numFmtId="165" fontId="6" fillId="0" borderId="16" xfId="1" applyNumberFormat="1" applyFont="1" applyBorder="1"/>
    <xf numFmtId="165" fontId="2" fillId="7" borderId="18" xfId="1" applyNumberFormat="1" applyFont="1" applyFill="1" applyBorder="1" applyAlignment="1">
      <alignment horizontal="right"/>
    </xf>
    <xf numFmtId="165" fontId="2" fillId="7" borderId="29" xfId="1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165" fontId="2" fillId="7" borderId="10" xfId="1" applyNumberFormat="1" applyFont="1" applyFill="1" applyBorder="1" applyAlignment="1">
      <alignment horizontal="right"/>
    </xf>
    <xf numFmtId="165" fontId="2" fillId="7" borderId="7" xfId="1" applyNumberFormat="1" applyFont="1" applyFill="1" applyBorder="1" applyAlignment="1">
      <alignment horizontal="right"/>
    </xf>
    <xf numFmtId="165" fontId="2" fillId="3" borderId="35" xfId="1" applyNumberFormat="1" applyFont="1" applyFill="1" applyBorder="1"/>
    <xf numFmtId="165" fontId="6" fillId="0" borderId="10" xfId="1" applyNumberFormat="1" applyFont="1" applyBorder="1"/>
    <xf numFmtId="43" fontId="4" fillId="5" borderId="12" xfId="1" applyFont="1" applyFill="1" applyBorder="1"/>
    <xf numFmtId="0" fontId="2" fillId="3" borderId="9" xfId="0" applyFont="1" applyFill="1" applyBorder="1" applyAlignment="1">
      <alignment horizontal="right"/>
    </xf>
    <xf numFmtId="0" fontId="2" fillId="3" borderId="9" xfId="0" applyFont="1" applyFill="1" applyBorder="1"/>
    <xf numFmtId="165" fontId="2" fillId="3" borderId="0" xfId="1" applyNumberFormat="1" applyFont="1" applyFill="1" applyBorder="1"/>
    <xf numFmtId="165" fontId="2" fillId="3" borderId="9" xfId="1" applyNumberFormat="1" applyFont="1" applyFill="1" applyBorder="1"/>
    <xf numFmtId="165" fontId="2" fillId="3" borderId="0" xfId="1" applyNumberFormat="1" applyFont="1" applyFill="1" applyBorder="1" applyAlignment="1">
      <alignment horizontal="center"/>
    </xf>
    <xf numFmtId="165" fontId="2" fillId="3" borderId="9" xfId="1" applyNumberFormat="1" applyFont="1" applyFill="1" applyBorder="1" applyAlignment="1">
      <alignment horizontal="center"/>
    </xf>
    <xf numFmtId="165" fontId="2" fillId="3" borderId="5" xfId="1" applyNumberFormat="1" applyFont="1" applyFill="1" applyBorder="1"/>
    <xf numFmtId="166" fontId="2" fillId="3" borderId="9" xfId="0" applyNumberFormat="1" applyFont="1" applyFill="1" applyBorder="1"/>
    <xf numFmtId="165" fontId="2" fillId="3" borderId="16" xfId="1" applyNumberFormat="1" applyFont="1" applyFill="1" applyBorder="1" applyAlignment="1">
      <alignment horizontal="right"/>
    </xf>
    <xf numFmtId="165" fontId="2" fillId="3" borderId="31" xfId="0" applyNumberFormat="1" applyFont="1" applyFill="1" applyBorder="1"/>
    <xf numFmtId="165" fontId="2" fillId="3" borderId="28" xfId="0" applyNumberFormat="1" applyFont="1" applyFill="1" applyBorder="1"/>
    <xf numFmtId="165" fontId="2" fillId="3" borderId="38" xfId="0" applyNumberFormat="1" applyFont="1" applyFill="1" applyBorder="1"/>
    <xf numFmtId="165" fontId="2" fillId="3" borderId="24" xfId="1" applyNumberFormat="1" applyFont="1" applyFill="1" applyBorder="1" applyAlignment="1">
      <alignment horizontal="right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/>
    <xf numFmtId="166" fontId="4" fillId="5" borderId="7" xfId="0" applyNumberFormat="1" applyFont="1" applyFill="1" applyBorder="1"/>
    <xf numFmtId="165" fontId="4" fillId="5" borderId="7" xfId="1" applyNumberFormat="1" applyFont="1" applyFill="1" applyBorder="1"/>
    <xf numFmtId="165" fontId="4" fillId="5" borderId="10" xfId="1" applyNumberFormat="1" applyFont="1" applyFill="1" applyBorder="1"/>
    <xf numFmtId="165" fontId="2" fillId="5" borderId="8" xfId="1" applyNumberFormat="1" applyFont="1" applyFill="1" applyBorder="1"/>
    <xf numFmtId="166" fontId="4" fillId="5" borderId="10" xfId="0" applyNumberFormat="1" applyFont="1" applyFill="1" applyBorder="1"/>
    <xf numFmtId="0" fontId="2" fillId="3" borderId="18" xfId="0" applyFont="1" applyFill="1" applyBorder="1" applyAlignment="1">
      <alignment horizontal="right"/>
    </xf>
    <xf numFmtId="43" fontId="2" fillId="3" borderId="18" xfId="1" applyFont="1" applyFill="1" applyBorder="1"/>
    <xf numFmtId="166" fontId="2" fillId="3" borderId="26" xfId="0" applyNumberFormat="1" applyFont="1" applyFill="1" applyBorder="1"/>
    <xf numFmtId="165" fontId="2" fillId="3" borderId="29" xfId="1" applyNumberFormat="1" applyFont="1" applyFill="1" applyBorder="1" applyAlignment="1">
      <alignment horizontal="right"/>
    </xf>
    <xf numFmtId="166" fontId="2" fillId="3" borderId="18" xfId="0" applyNumberFormat="1" applyFont="1" applyFill="1" applyBorder="1"/>
    <xf numFmtId="0" fontId="2" fillId="3" borderId="20" xfId="0" applyFont="1" applyFill="1" applyBorder="1" applyAlignment="1">
      <alignment horizontal="right"/>
    </xf>
    <xf numFmtId="43" fontId="2" fillId="3" borderId="20" xfId="1" applyFont="1" applyFill="1" applyBorder="1"/>
    <xf numFmtId="166" fontId="2" fillId="3" borderId="21" xfId="0" applyNumberFormat="1" applyFont="1" applyFill="1" applyBorder="1"/>
    <xf numFmtId="166" fontId="2" fillId="3" borderId="20" xfId="0" applyNumberFormat="1" applyFont="1" applyFill="1" applyBorder="1"/>
    <xf numFmtId="0" fontId="2" fillId="3" borderId="22" xfId="0" applyFont="1" applyFill="1" applyBorder="1" applyAlignment="1">
      <alignment horizontal="right"/>
    </xf>
    <xf numFmtId="43" fontId="2" fillId="3" borderId="22" xfId="1" applyFont="1" applyFill="1" applyBorder="1"/>
    <xf numFmtId="165" fontId="2" fillId="3" borderId="38" xfId="1" applyNumberFormat="1" applyFont="1" applyFill="1" applyBorder="1" applyAlignment="1">
      <alignment horizontal="right"/>
    </xf>
    <xf numFmtId="43" fontId="4" fillId="5" borderId="12" xfId="1" applyFont="1" applyFill="1" applyBorder="1" applyAlignment="1"/>
    <xf numFmtId="165" fontId="4" fillId="5" borderId="11" xfId="1" applyNumberFormat="1" applyFont="1" applyFill="1" applyBorder="1" applyAlignment="1">
      <alignment horizontal="right"/>
    </xf>
    <xf numFmtId="166" fontId="4" fillId="5" borderId="14" xfId="0" applyNumberFormat="1" applyFont="1" applyFill="1" applyBorder="1"/>
    <xf numFmtId="0" fontId="2" fillId="3" borderId="16" xfId="0" applyFont="1" applyFill="1" applyBorder="1" applyAlignment="1">
      <alignment horizontal="right"/>
    </xf>
    <xf numFmtId="165" fontId="2" fillId="3" borderId="31" xfId="1" applyNumberFormat="1" applyFont="1" applyFill="1" applyBorder="1" applyAlignment="1">
      <alignment horizontal="right"/>
    </xf>
    <xf numFmtId="3" fontId="7" fillId="6" borderId="53" xfId="0" applyNumberFormat="1" applyFont="1" applyFill="1" applyBorder="1" applyAlignment="1">
      <alignment horizontal="right"/>
    </xf>
    <xf numFmtId="3" fontId="7" fillId="6" borderId="43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165" fontId="2" fillId="3" borderId="34" xfId="1" applyNumberFormat="1" applyFont="1" applyFill="1" applyBorder="1" applyAlignment="1">
      <alignment horizontal="right"/>
    </xf>
    <xf numFmtId="3" fontId="7" fillId="6" borderId="54" xfId="0" applyNumberFormat="1" applyFont="1" applyFill="1" applyBorder="1" applyAlignment="1">
      <alignment horizontal="right"/>
    </xf>
    <xf numFmtId="166" fontId="4" fillId="5" borderId="14" xfId="1" applyNumberFormat="1" applyFont="1" applyFill="1" applyBorder="1"/>
    <xf numFmtId="0" fontId="6" fillId="0" borderId="0" xfId="0" applyFont="1"/>
    <xf numFmtId="166" fontId="6" fillId="0" borderId="0" xfId="0" applyNumberFormat="1" applyFont="1"/>
    <xf numFmtId="43" fontId="8" fillId="0" borderId="0" xfId="1" applyFont="1"/>
    <xf numFmtId="165" fontId="6" fillId="3" borderId="28" xfId="1" applyNumberFormat="1" applyFont="1" applyFill="1" applyBorder="1" applyAlignment="1">
      <alignment horizontal="right"/>
    </xf>
    <xf numFmtId="165" fontId="6" fillId="6" borderId="53" xfId="1" applyNumberFormat="1" applyFont="1" applyFill="1" applyBorder="1" applyAlignment="1">
      <alignment horizontal="right"/>
    </xf>
    <xf numFmtId="165" fontId="6" fillId="6" borderId="43" xfId="1" applyNumberFormat="1" applyFont="1" applyFill="1" applyBorder="1" applyAlignment="1">
      <alignment horizontal="right"/>
    </xf>
    <xf numFmtId="165" fontId="6" fillId="6" borderId="41" xfId="1" applyNumberFormat="1" applyFont="1" applyFill="1" applyBorder="1" applyAlignment="1">
      <alignment horizontal="right"/>
    </xf>
    <xf numFmtId="165" fontId="6" fillId="0" borderId="28" xfId="1" applyNumberFormat="1" applyFont="1" applyFill="1" applyBorder="1" applyAlignment="1">
      <alignment horizontal="right"/>
    </xf>
    <xf numFmtId="165" fontId="6" fillId="0" borderId="38" xfId="1" applyNumberFormat="1" applyFont="1" applyFill="1" applyBorder="1" applyAlignment="1">
      <alignment horizontal="right"/>
    </xf>
    <xf numFmtId="165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6" fillId="0" borderId="17" xfId="0" applyFont="1" applyBorder="1" applyAlignment="1">
      <alignment horizontal="left" wrapText="1"/>
    </xf>
    <xf numFmtId="165" fontId="6" fillId="6" borderId="16" xfId="1" applyNumberFormat="1" applyFont="1" applyFill="1" applyBorder="1"/>
    <xf numFmtId="3" fontId="2" fillId="3" borderId="20" xfId="0" applyNumberFormat="1" applyFont="1" applyFill="1" applyBorder="1"/>
    <xf numFmtId="165" fontId="6" fillId="6" borderId="20" xfId="1" applyNumberFormat="1" applyFont="1" applyFill="1" applyBorder="1" applyAlignment="1">
      <alignment horizontal="right"/>
    </xf>
    <xf numFmtId="3" fontId="6" fillId="0" borderId="20" xfId="0" applyNumberFormat="1" applyFont="1" applyBorder="1"/>
    <xf numFmtId="43" fontId="6" fillId="6" borderId="17" xfId="0" applyNumberFormat="1" applyFont="1" applyFill="1" applyBorder="1" applyAlignment="1">
      <alignment horizontal="left"/>
    </xf>
    <xf numFmtId="43" fontId="6" fillId="6" borderId="17" xfId="0" applyNumberFormat="1" applyFont="1" applyFill="1" applyBorder="1" applyAlignment="1">
      <alignment horizontal="left" wrapText="1"/>
    </xf>
    <xf numFmtId="165" fontId="6" fillId="6" borderId="20" xfId="1" applyNumberFormat="1" applyFont="1" applyFill="1" applyBorder="1" applyAlignment="1">
      <alignment horizontal="right" vertical="center"/>
    </xf>
    <xf numFmtId="165" fontId="6" fillId="6" borderId="20" xfId="1" applyNumberFormat="1" applyFont="1" applyFill="1" applyBorder="1"/>
    <xf numFmtId="0" fontId="6" fillId="0" borderId="17" xfId="0" applyFont="1" applyBorder="1" applyAlignment="1">
      <alignment horizontal="left"/>
    </xf>
    <xf numFmtId="165" fontId="6" fillId="6" borderId="20" xfId="1" applyNumberFormat="1" applyFont="1" applyFill="1" applyBorder="1" applyAlignment="1">
      <alignment horizontal="right" wrapText="1"/>
    </xf>
    <xf numFmtId="165" fontId="6" fillId="6" borderId="24" xfId="1" applyNumberFormat="1" applyFont="1" applyFill="1" applyBorder="1" applyAlignment="1">
      <alignment horizontal="right"/>
    </xf>
    <xf numFmtId="166" fontId="2" fillId="3" borderId="28" xfId="0" applyNumberFormat="1" applyFont="1" applyFill="1" applyBorder="1"/>
    <xf numFmtId="166" fontId="2" fillId="3" borderId="16" xfId="0" applyNumberFormat="1" applyFont="1" applyFill="1" applyBorder="1"/>
    <xf numFmtId="166" fontId="2" fillId="3" borderId="29" xfId="0" applyNumberFormat="1" applyFont="1" applyFill="1" applyBorder="1"/>
    <xf numFmtId="166" fontId="2" fillId="3" borderId="10" xfId="0" applyNumberFormat="1" applyFont="1" applyFill="1" applyBorder="1"/>
    <xf numFmtId="37" fontId="2" fillId="0" borderId="16" xfId="0" applyNumberFormat="1" applyFont="1" applyBorder="1" applyAlignment="1">
      <alignment horizontal="right"/>
    </xf>
    <xf numFmtId="37" fontId="2" fillId="0" borderId="20" xfId="0" applyNumberFormat="1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3" fontId="2" fillId="0" borderId="16" xfId="1" applyNumberFormat="1" applyFont="1" applyBorder="1" applyAlignment="1">
      <alignment vertical="center"/>
    </xf>
    <xf numFmtId="3" fontId="2" fillId="0" borderId="19" xfId="1" applyNumberFormat="1" applyFont="1" applyBorder="1" applyAlignment="1">
      <alignment vertical="center"/>
    </xf>
    <xf numFmtId="0" fontId="6" fillId="0" borderId="20" xfId="0" applyFont="1" applyBorder="1" applyAlignment="1">
      <alignment horizontal="right"/>
    </xf>
    <xf numFmtId="3" fontId="2" fillId="0" borderId="20" xfId="1" applyNumberFormat="1" applyFont="1" applyBorder="1" applyAlignment="1">
      <alignment vertical="center"/>
    </xf>
    <xf numFmtId="3" fontId="2" fillId="0" borderId="21" xfId="1" applyNumberFormat="1" applyFont="1" applyBorder="1" applyAlignment="1">
      <alignment vertical="center"/>
    </xf>
    <xf numFmtId="0" fontId="6" fillId="0" borderId="24" xfId="0" applyFont="1" applyBorder="1" applyAlignment="1">
      <alignment horizontal="right"/>
    </xf>
    <xf numFmtId="3" fontId="2" fillId="0" borderId="24" xfId="1" applyNumberFormat="1" applyFont="1" applyBorder="1" applyAlignment="1">
      <alignment vertical="center"/>
    </xf>
    <xf numFmtId="3" fontId="2" fillId="0" borderId="35" xfId="1" applyNumberFormat="1" applyFont="1" applyBorder="1" applyAlignment="1">
      <alignment vertical="center"/>
    </xf>
    <xf numFmtId="0" fontId="6" fillId="0" borderId="17" xfId="0" applyFont="1" applyBorder="1"/>
    <xf numFmtId="3" fontId="6" fillId="0" borderId="20" xfId="1" applyNumberFormat="1" applyFont="1" applyBorder="1" applyAlignment="1">
      <alignment horizontal="right"/>
    </xf>
    <xf numFmtId="3" fontId="2" fillId="3" borderId="16" xfId="0" applyNumberFormat="1" applyFont="1" applyFill="1" applyBorder="1"/>
    <xf numFmtId="3" fontId="2" fillId="3" borderId="18" xfId="0" applyNumberFormat="1" applyFont="1" applyFill="1" applyBorder="1"/>
    <xf numFmtId="37" fontId="6" fillId="3" borderId="20" xfId="0" applyNumberFormat="1" applyFont="1" applyFill="1" applyBorder="1" applyAlignment="1">
      <alignment horizontal="right" vertical="center"/>
    </xf>
    <xf numFmtId="3" fontId="6" fillId="3" borderId="20" xfId="0" applyNumberFormat="1" applyFont="1" applyFill="1" applyBorder="1"/>
    <xf numFmtId="37" fontId="2" fillId="3" borderId="20" xfId="0" applyNumberFormat="1" applyFont="1" applyFill="1" applyBorder="1" applyAlignment="1">
      <alignment horizontal="right"/>
    </xf>
    <xf numFmtId="165" fontId="2" fillId="0" borderId="16" xfId="1" applyNumberFormat="1" applyFont="1" applyFill="1" applyBorder="1" applyAlignment="1">
      <alignment horizontal="right"/>
    </xf>
    <xf numFmtId="165" fontId="6" fillId="0" borderId="20" xfId="1" applyNumberFormat="1" applyFont="1" applyBorder="1"/>
    <xf numFmtId="165" fontId="6" fillId="0" borderId="24" xfId="1" applyNumberFormat="1" applyFont="1" applyBorder="1"/>
    <xf numFmtId="3" fontId="2" fillId="3" borderId="9" xfId="0" applyNumberFormat="1" applyFont="1" applyFill="1" applyBorder="1"/>
    <xf numFmtId="3" fontId="2" fillId="3" borderId="24" xfId="0" applyNumberFormat="1" applyFont="1" applyFill="1" applyBorder="1"/>
    <xf numFmtId="0" fontId="6" fillId="3" borderId="10" xfId="0" applyFont="1" applyFill="1" applyBorder="1" applyAlignment="1">
      <alignment horizontal="left" vertical="center" wrapText="1"/>
    </xf>
    <xf numFmtId="0" fontId="2" fillId="3" borderId="16" xfId="0" applyFont="1" applyFill="1" applyBorder="1"/>
    <xf numFmtId="166" fontId="2" fillId="0" borderId="20" xfId="0" applyNumberFormat="1" applyFont="1" applyBorder="1"/>
    <xf numFmtId="166" fontId="2" fillId="0" borderId="24" xfId="0" applyNumberFormat="1" applyFont="1" applyBorder="1"/>
    <xf numFmtId="165" fontId="2" fillId="0" borderId="31" xfId="1" applyNumberFormat="1" applyFont="1" applyBorder="1"/>
    <xf numFmtId="165" fontId="2" fillId="0" borderId="16" xfId="1" applyNumberFormat="1" applyFont="1" applyBorder="1"/>
    <xf numFmtId="165" fontId="2" fillId="0" borderId="28" xfId="1" applyNumberFormat="1" applyFont="1" applyBorder="1"/>
    <xf numFmtId="165" fontId="2" fillId="0" borderId="20" xfId="1" applyNumberFormat="1" applyFont="1" applyBorder="1"/>
    <xf numFmtId="165" fontId="6" fillId="0" borderId="28" xfId="1" applyNumberFormat="1" applyFont="1" applyBorder="1" applyAlignment="1">
      <alignment horizontal="right"/>
    </xf>
    <xf numFmtId="165" fontId="6" fillId="0" borderId="20" xfId="1" applyNumberFormat="1" applyFont="1" applyBorder="1" applyAlignment="1">
      <alignment horizontal="right"/>
    </xf>
    <xf numFmtId="165" fontId="2" fillId="0" borderId="38" xfId="1" applyNumberFormat="1" applyFont="1" applyBorder="1"/>
    <xf numFmtId="165" fontId="2" fillId="0" borderId="22" xfId="1" applyNumberFormat="1" applyFont="1" applyBorder="1"/>
    <xf numFmtId="3" fontId="6" fillId="0" borderId="16" xfId="0" applyNumberFormat="1" applyFont="1" applyBorder="1"/>
    <xf numFmtId="3" fontId="6" fillId="0" borderId="24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9" xfId="0" applyFont="1" applyFill="1" applyBorder="1" applyAlignment="1">
      <alignment textRotation="17"/>
    </xf>
    <xf numFmtId="0" fontId="2" fillId="0" borderId="10" xfId="0" applyFont="1" applyFill="1" applyBorder="1" applyAlignment="1">
      <alignment textRotation="17"/>
    </xf>
    <xf numFmtId="0" fontId="4" fillId="0" borderId="12" xfId="0" applyFont="1" applyFill="1" applyBorder="1" applyAlignment="1">
      <alignment horizontal="left" vertical="center"/>
    </xf>
    <xf numFmtId="0" fontId="6" fillId="0" borderId="2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wrapText="1"/>
    </xf>
    <xf numFmtId="0" fontId="6" fillId="0" borderId="25" xfId="0" applyFont="1" applyBorder="1"/>
    <xf numFmtId="0" fontId="6" fillId="0" borderId="25" xfId="0" applyFont="1" applyBorder="1" applyAlignment="1">
      <alignment vertical="center" wrapText="1"/>
    </xf>
    <xf numFmtId="0" fontId="6" fillId="0" borderId="25" xfId="0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6" borderId="25" xfId="0" applyFont="1" applyFill="1" applyBorder="1" applyAlignment="1">
      <alignment horizontal="left" vertical="center" wrapText="1"/>
    </xf>
    <xf numFmtId="0" fontId="6" fillId="0" borderId="25" xfId="0" applyFont="1" applyFill="1" applyBorder="1"/>
    <xf numFmtId="0" fontId="6" fillId="0" borderId="30" xfId="0" applyFont="1" applyBorder="1" applyAlignment="1">
      <alignment horizontal="left"/>
    </xf>
    <xf numFmtId="0" fontId="6" fillId="0" borderId="32" xfId="0" applyFont="1" applyBorder="1" applyAlignment="1">
      <alignment wrapText="1"/>
    </xf>
    <xf numFmtId="0" fontId="6" fillId="0" borderId="33" xfId="0" applyFont="1" applyBorder="1" applyAlignment="1">
      <alignment wrapText="1"/>
    </xf>
    <xf numFmtId="0" fontId="6" fillId="6" borderId="25" xfId="0" applyFont="1" applyFill="1" applyBorder="1" applyAlignment="1">
      <alignment horizontal="left" wrapText="1"/>
    </xf>
    <xf numFmtId="0" fontId="6" fillId="0" borderId="25" xfId="0" applyFont="1" applyBorder="1" applyAlignment="1">
      <alignment horizontal="left" wrapText="1"/>
    </xf>
    <xf numFmtId="43" fontId="6" fillId="6" borderId="25" xfId="0" applyNumberFormat="1" applyFont="1" applyFill="1" applyBorder="1" applyAlignment="1">
      <alignment horizontal="left"/>
    </xf>
    <xf numFmtId="0" fontId="6" fillId="0" borderId="25" xfId="0" applyFont="1" applyBorder="1" applyAlignment="1">
      <alignment horizontal="left" vertical="center"/>
    </xf>
    <xf numFmtId="0" fontId="6" fillId="6" borderId="25" xfId="0" applyFont="1" applyFill="1" applyBorder="1" applyAlignment="1">
      <alignment wrapText="1"/>
    </xf>
    <xf numFmtId="0" fontId="6" fillId="6" borderId="25" xfId="0" applyFont="1" applyFill="1" applyBorder="1"/>
    <xf numFmtId="0" fontId="7" fillId="6" borderId="25" xfId="0" applyFont="1" applyFill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6" fillId="0" borderId="18" xfId="0" applyFont="1" applyFill="1" applyBorder="1" applyAlignment="1">
      <alignment horizontal="left"/>
    </xf>
    <xf numFmtId="43" fontId="6" fillId="0" borderId="29" xfId="1" applyFont="1" applyFill="1" applyBorder="1" applyAlignment="1">
      <alignment horizontal="center" vertical="center" wrapText="1"/>
    </xf>
    <xf numFmtId="43" fontId="6" fillId="0" borderId="37" xfId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/>
    </xf>
    <xf numFmtId="43" fontId="6" fillId="0" borderId="28" xfId="1" applyFont="1" applyFill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center" vertical="center" wrapText="1"/>
    </xf>
    <xf numFmtId="0" fontId="6" fillId="0" borderId="22" xfId="0" applyFont="1" applyBorder="1"/>
    <xf numFmtId="43" fontId="6" fillId="0" borderId="38" xfId="1" applyFont="1" applyFill="1" applyBorder="1" applyAlignment="1">
      <alignment horizontal="center" vertical="center" wrapText="1"/>
    </xf>
    <xf numFmtId="43" fontId="6" fillId="0" borderId="39" xfId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165" fontId="6" fillId="0" borderId="29" xfId="1" applyNumberFormat="1" applyFont="1" applyFill="1" applyBorder="1" applyAlignment="1">
      <alignment horizontal="center" vertical="center" wrapText="1"/>
    </xf>
    <xf numFmtId="43" fontId="6" fillId="0" borderId="20" xfId="1" applyFont="1" applyFill="1" applyBorder="1" applyAlignment="1" applyProtection="1">
      <alignment horizontal="left" vertical="center" wrapText="1"/>
    </xf>
    <xf numFmtId="165" fontId="6" fillId="0" borderId="28" xfId="1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0" fontId="6" fillId="3" borderId="20" xfId="0" applyFont="1" applyFill="1" applyBorder="1"/>
    <xf numFmtId="0" fontId="6" fillId="3" borderId="20" xfId="0" applyFont="1" applyFill="1" applyBorder="1" applyAlignment="1">
      <alignment horizontal="left" vertical="center" wrapText="1"/>
    </xf>
    <xf numFmtId="43" fontId="6" fillId="3" borderId="20" xfId="1" applyFont="1" applyFill="1" applyBorder="1" applyAlignment="1" applyProtection="1">
      <alignment horizontal="left" vertical="center" wrapText="1"/>
    </xf>
    <xf numFmtId="0" fontId="9" fillId="3" borderId="20" xfId="0" applyFont="1" applyFill="1" applyBorder="1" applyAlignment="1" applyProtection="1">
      <alignment horizontal="left" vertical="center" wrapText="1"/>
    </xf>
    <xf numFmtId="165" fontId="6" fillId="3" borderId="28" xfId="1" applyNumberFormat="1" applyFont="1" applyFill="1" applyBorder="1" applyAlignment="1">
      <alignment horizontal="center" vertical="center" wrapText="1"/>
    </xf>
    <xf numFmtId="0" fontId="9" fillId="7" borderId="20" xfId="0" applyFont="1" applyFill="1" applyBorder="1" applyAlignment="1" applyProtection="1">
      <alignment horizontal="left" vertical="center" wrapText="1"/>
    </xf>
    <xf numFmtId="43" fontId="6" fillId="0" borderId="22" xfId="1" applyFont="1" applyFill="1" applyBorder="1" applyAlignment="1" applyProtection="1">
      <alignment horizontal="left" vertical="center" wrapText="1"/>
    </xf>
    <xf numFmtId="165" fontId="6" fillId="0" borderId="38" xfId="1" applyNumberFormat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left" vertical="center" wrapText="1"/>
    </xf>
    <xf numFmtId="43" fontId="6" fillId="0" borderId="41" xfId="1" applyFont="1" applyFill="1" applyBorder="1" applyAlignment="1">
      <alignment horizontal="center" vertical="center" wrapText="1"/>
    </xf>
    <xf numFmtId="165" fontId="6" fillId="0" borderId="37" xfId="1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165" fontId="6" fillId="0" borderId="39" xfId="1" applyNumberFormat="1" applyFont="1" applyFill="1" applyBorder="1" applyAlignment="1">
      <alignment horizontal="center" vertical="center" wrapText="1"/>
    </xf>
    <xf numFmtId="43" fontId="6" fillId="0" borderId="16" xfId="1" applyFont="1" applyFill="1" applyBorder="1" applyAlignment="1" applyProtection="1">
      <alignment horizontal="left" vertical="center" wrapText="1"/>
    </xf>
    <xf numFmtId="0" fontId="6" fillId="0" borderId="20" xfId="0" applyFont="1" applyBorder="1"/>
    <xf numFmtId="0" fontId="6" fillId="0" borderId="24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165" fontId="6" fillId="0" borderId="43" xfId="1" applyNumberFormat="1" applyFont="1" applyFill="1" applyBorder="1" applyAlignment="1">
      <alignment horizontal="center" vertical="center" wrapText="1"/>
    </xf>
    <xf numFmtId="43" fontId="6" fillId="0" borderId="44" xfId="1" applyFont="1" applyFill="1" applyBorder="1" applyAlignment="1">
      <alignment horizontal="center" vertical="center" wrapText="1"/>
    </xf>
    <xf numFmtId="165" fontId="6" fillId="0" borderId="45" xfId="1" applyNumberFormat="1" applyFont="1" applyFill="1" applyBorder="1" applyAlignment="1">
      <alignment horizontal="center" vertical="center" wrapText="1"/>
    </xf>
    <xf numFmtId="43" fontId="6" fillId="0" borderId="43" xfId="1" applyFont="1" applyFill="1" applyBorder="1" applyAlignment="1">
      <alignment horizontal="center" vertical="center" wrapText="1"/>
    </xf>
    <xf numFmtId="165" fontId="6" fillId="0" borderId="46" xfId="1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left" vertical="center" wrapText="1"/>
    </xf>
    <xf numFmtId="165" fontId="6" fillId="0" borderId="48" xfId="1" applyNumberFormat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43" fontId="6" fillId="6" borderId="20" xfId="0" applyNumberFormat="1" applyFont="1" applyFill="1" applyBorder="1" applyAlignment="1">
      <alignment horizontal="left"/>
    </xf>
    <xf numFmtId="0" fontId="6" fillId="0" borderId="20" xfId="0" applyFont="1" applyBorder="1" applyAlignment="1">
      <alignment horizontal="left" wrapText="1"/>
    </xf>
    <xf numFmtId="0" fontId="6" fillId="6" borderId="20" xfId="0" applyFont="1" applyFill="1" applyBorder="1" applyAlignment="1">
      <alignment horizontal="left"/>
    </xf>
    <xf numFmtId="0" fontId="2" fillId="0" borderId="20" xfId="0" applyFont="1" applyBorder="1" applyAlignment="1">
      <alignment horizontal="left" wrapText="1"/>
    </xf>
    <xf numFmtId="43" fontId="6" fillId="0" borderId="20" xfId="0" applyNumberFormat="1" applyFont="1" applyBorder="1"/>
    <xf numFmtId="0" fontId="6" fillId="0" borderId="16" xfId="0" applyFont="1" applyFill="1" applyBorder="1" applyAlignment="1">
      <alignment horizontal="left" vertical="center" wrapText="1"/>
    </xf>
    <xf numFmtId="43" fontId="6" fillId="0" borderId="51" xfId="1" applyFont="1" applyFill="1" applyBorder="1" applyAlignment="1">
      <alignment horizontal="center" vertical="center" wrapText="1"/>
    </xf>
    <xf numFmtId="43" fontId="6" fillId="0" borderId="50" xfId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left" vertical="center" wrapText="1"/>
    </xf>
    <xf numFmtId="43" fontId="6" fillId="0" borderId="52" xfId="1" applyFont="1" applyFill="1" applyBorder="1" applyAlignment="1">
      <alignment horizontal="center" vertical="center" wrapText="1"/>
    </xf>
    <xf numFmtId="0" fontId="6" fillId="0" borderId="16" xfId="0" applyFont="1" applyBorder="1"/>
    <xf numFmtId="49" fontId="6" fillId="0" borderId="20" xfId="0" applyNumberFormat="1" applyFont="1" applyBorder="1" applyAlignment="1">
      <alignment wrapText="1"/>
    </xf>
    <xf numFmtId="0" fontId="6" fillId="0" borderId="16" xfId="0" applyFont="1" applyFill="1" applyBorder="1" applyAlignment="1">
      <alignment horizontal="left" wrapText="1"/>
    </xf>
    <xf numFmtId="0" fontId="6" fillId="0" borderId="20" xfId="0" applyFont="1" applyFill="1" applyBorder="1" applyAlignment="1">
      <alignment horizontal="left" wrapText="1"/>
    </xf>
    <xf numFmtId="0" fontId="9" fillId="7" borderId="24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right"/>
    </xf>
    <xf numFmtId="165" fontId="2" fillId="3" borderId="11" xfId="2" applyNumberFormat="1" applyFont="1" applyFill="1" applyBorder="1"/>
    <xf numFmtId="165" fontId="6" fillId="3" borderId="2" xfId="1" applyNumberFormat="1" applyFont="1" applyFill="1" applyBorder="1"/>
    <xf numFmtId="165" fontId="6" fillId="3" borderId="11" xfId="1" applyNumberFormat="1" applyFont="1" applyFill="1" applyBorder="1"/>
    <xf numFmtId="165" fontId="2" fillId="3" borderId="1" xfId="2" applyNumberFormat="1" applyFont="1" applyFill="1" applyBorder="1"/>
    <xf numFmtId="0" fontId="4" fillId="4" borderId="6" xfId="0" applyFont="1" applyFill="1" applyBorder="1" applyAlignment="1">
      <alignment horizontal="center"/>
    </xf>
    <xf numFmtId="3" fontId="4" fillId="4" borderId="7" xfId="2" applyNumberFormat="1" applyFont="1" applyFill="1" applyBorder="1"/>
    <xf numFmtId="165" fontId="2" fillId="4" borderId="10" xfId="2" applyNumberFormat="1" applyFont="1" applyFill="1" applyBorder="1"/>
    <xf numFmtId="165" fontId="2" fillId="4" borderId="7" xfId="2" applyNumberFormat="1" applyFont="1" applyFill="1" applyBorder="1"/>
    <xf numFmtId="165" fontId="4" fillId="4" borderId="7" xfId="2" applyNumberFormat="1" applyFont="1" applyFill="1" applyBorder="1"/>
    <xf numFmtId="165" fontId="6" fillId="3" borderId="25" xfId="1" applyNumberFormat="1" applyFont="1" applyFill="1" applyBorder="1"/>
    <xf numFmtId="0" fontId="2" fillId="0" borderId="25" xfId="0" applyFont="1" applyBorder="1" applyAlignment="1">
      <alignment vertical="center"/>
    </xf>
    <xf numFmtId="165" fontId="2" fillId="0" borderId="28" xfId="1" applyNumberFormat="1" applyFont="1" applyFill="1" applyBorder="1" applyAlignment="1">
      <alignment horizontal="center" vertical="center" wrapText="1"/>
    </xf>
    <xf numFmtId="43" fontId="2" fillId="0" borderId="17" xfId="1" applyFont="1" applyFill="1" applyBorder="1" applyAlignment="1">
      <alignment horizontal="center" vertical="center" wrapText="1"/>
    </xf>
    <xf numFmtId="165" fontId="2" fillId="3" borderId="20" xfId="1" applyNumberFormat="1" applyFont="1" applyFill="1" applyBorder="1" applyAlignment="1">
      <alignment horizontal="right" vertical="center" wrapText="1"/>
    </xf>
    <xf numFmtId="0" fontId="2" fillId="3" borderId="20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5" fontId="2" fillId="0" borderId="17" xfId="1" applyNumberFormat="1" applyFont="1" applyFill="1" applyBorder="1" applyAlignment="1">
      <alignment horizontal="center" vertical="center" wrapText="1"/>
    </xf>
    <xf numFmtId="165" fontId="2" fillId="0" borderId="32" xfId="1" applyNumberFormat="1" applyFont="1" applyBorder="1" applyAlignment="1">
      <alignment vertical="center"/>
    </xf>
    <xf numFmtId="0" fontId="2" fillId="3" borderId="20" xfId="0" applyFont="1" applyFill="1" applyBorder="1"/>
    <xf numFmtId="0" fontId="2" fillId="3" borderId="20" xfId="0" applyFont="1" applyFill="1" applyBorder="1" applyAlignment="1">
      <alignment horizontal="left" vertical="center" wrapText="1"/>
    </xf>
    <xf numFmtId="43" fontId="2" fillId="3" borderId="20" xfId="1" applyFont="1" applyFill="1" applyBorder="1" applyAlignment="1" applyProtection="1">
      <alignment horizontal="left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3587948</xdr:colOff>
      <xdr:row>117</xdr:row>
      <xdr:rowOff>81557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83248" y="237226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3587948</xdr:colOff>
      <xdr:row>117</xdr:row>
      <xdr:rowOff>81557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83248" y="237226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38100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91475" y="4071937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3562350</xdr:colOff>
      <xdr:row>195</xdr:row>
      <xdr:rowOff>0</xdr:rowOff>
    </xdr:from>
    <xdr:ext cx="38100" cy="1714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57650" y="4071937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195</xdr:row>
      <xdr:rowOff>0</xdr:rowOff>
    </xdr:from>
    <xdr:ext cx="38100" cy="17145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677650" y="4071937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9"/>
  <sheetViews>
    <sheetView tabSelected="1" topLeftCell="A148" zoomScaleNormal="100" workbookViewId="0">
      <selection activeCell="J155" sqref="J155"/>
    </sheetView>
  </sheetViews>
  <sheetFormatPr defaultRowHeight="15" x14ac:dyDescent="0.25"/>
  <cols>
    <col min="1" max="1" width="7.42578125" style="266" customWidth="1"/>
    <col min="2" max="2" width="112.42578125" style="266" customWidth="1"/>
    <col min="3" max="3" width="15.140625" style="266" customWidth="1"/>
    <col min="4" max="4" width="13.7109375" style="266" customWidth="1"/>
    <col min="5" max="5" width="12.28515625" style="266" customWidth="1"/>
    <col min="6" max="6" width="14.140625" style="266" customWidth="1"/>
    <col min="7" max="7" width="14.42578125" style="266" bestFit="1" customWidth="1"/>
    <col min="8" max="8" width="15" style="266" bestFit="1" customWidth="1"/>
    <col min="9" max="9" width="6" style="5" customWidth="1"/>
    <col min="10" max="10" width="11.85546875" style="5" customWidth="1"/>
    <col min="11" max="12" width="15.7109375" style="5" customWidth="1"/>
    <col min="13" max="13" width="15.5703125" customWidth="1"/>
    <col min="14" max="14" width="15.28515625" bestFit="1" customWidth="1"/>
  </cols>
  <sheetData>
    <row r="1" spans="1:13" x14ac:dyDescent="0.25">
      <c r="A1" s="1"/>
      <c r="B1" s="331"/>
      <c r="C1" s="2"/>
      <c r="D1" s="2"/>
      <c r="E1" s="2"/>
      <c r="F1" s="2"/>
      <c r="G1" s="3" t="s">
        <v>0</v>
      </c>
      <c r="H1" s="4"/>
      <c r="J1" s="276"/>
      <c r="K1" s="276"/>
      <c r="L1" s="276"/>
      <c r="M1" s="276"/>
    </row>
    <row r="2" spans="1:13" x14ac:dyDescent="0.25">
      <c r="A2" s="332"/>
      <c r="B2" s="333" t="s">
        <v>160</v>
      </c>
      <c r="C2" s="333"/>
      <c r="D2" s="333"/>
      <c r="E2" s="333"/>
      <c r="F2" s="333"/>
      <c r="G2" s="333"/>
      <c r="H2" s="334"/>
    </row>
    <row r="3" spans="1:13" ht="15.75" thickBot="1" x14ac:dyDescent="0.3">
      <c r="A3" s="6"/>
      <c r="B3" s="7"/>
      <c r="C3" s="8"/>
      <c r="D3" s="8"/>
      <c r="E3" s="8"/>
      <c r="F3" s="8"/>
      <c r="G3" s="8"/>
      <c r="H3" s="9"/>
    </row>
    <row r="4" spans="1:13" ht="15.75" thickBot="1" x14ac:dyDescent="0.3">
      <c r="A4" s="335"/>
      <c r="B4" s="10" t="s">
        <v>1</v>
      </c>
      <c r="C4" s="11" t="s">
        <v>2</v>
      </c>
      <c r="D4" s="12"/>
      <c r="E4" s="12"/>
      <c r="F4" s="12"/>
      <c r="G4" s="12"/>
      <c r="H4" s="13"/>
      <c r="I4" s="277"/>
    </row>
    <row r="5" spans="1:13" ht="27" thickBot="1" x14ac:dyDescent="0.3">
      <c r="A5" s="336"/>
      <c r="B5" s="14"/>
      <c r="C5" s="15" t="s">
        <v>3</v>
      </c>
      <c r="D5" s="16" t="s">
        <v>4</v>
      </c>
      <c r="E5" s="17" t="s">
        <v>5</v>
      </c>
      <c r="F5" s="17" t="s">
        <v>341</v>
      </c>
      <c r="G5" s="18" t="s">
        <v>6</v>
      </c>
      <c r="H5" s="18" t="s">
        <v>7</v>
      </c>
      <c r="I5" s="277"/>
    </row>
    <row r="6" spans="1:13" ht="15.75" thickBot="1" x14ac:dyDescent="0.3">
      <c r="A6" s="337"/>
      <c r="B6" s="19" t="s">
        <v>8</v>
      </c>
      <c r="C6" s="20">
        <v>31427357</v>
      </c>
      <c r="D6" s="21">
        <v>11738787</v>
      </c>
      <c r="E6" s="22">
        <v>27093624</v>
      </c>
      <c r="F6" s="22">
        <f>+F10</f>
        <v>1000000</v>
      </c>
      <c r="G6" s="21">
        <v>38391116</v>
      </c>
      <c r="H6" s="21">
        <f>+C6+D6+E6+G6+F6</f>
        <v>109650884</v>
      </c>
    </row>
    <row r="7" spans="1:13" ht="15.75" thickBot="1" x14ac:dyDescent="0.3">
      <c r="A7" s="23"/>
      <c r="B7" s="24" t="s">
        <v>9</v>
      </c>
      <c r="C7" s="25">
        <v>18449340</v>
      </c>
      <c r="D7" s="21">
        <v>0</v>
      </c>
      <c r="E7" s="22">
        <v>0</v>
      </c>
      <c r="F7" s="26"/>
      <c r="G7" s="27">
        <v>0</v>
      </c>
      <c r="H7" s="27">
        <f>+C7</f>
        <v>18449340</v>
      </c>
    </row>
    <row r="8" spans="1:13" ht="15.75" thickBot="1" x14ac:dyDescent="0.3">
      <c r="A8" s="28"/>
      <c r="B8" s="29" t="s">
        <v>10</v>
      </c>
      <c r="C8" s="25">
        <f>+C6+C7</f>
        <v>49876697</v>
      </c>
      <c r="D8" s="21">
        <f>+D6</f>
        <v>11738787</v>
      </c>
      <c r="E8" s="22">
        <f>+E6</f>
        <v>27093624</v>
      </c>
      <c r="F8" s="26">
        <f>+F6</f>
        <v>1000000</v>
      </c>
      <c r="G8" s="27">
        <f>+G6</f>
        <v>38391116</v>
      </c>
      <c r="H8" s="27">
        <f>+H6+H7</f>
        <v>128100224</v>
      </c>
    </row>
    <row r="9" spans="1:13" ht="15.75" thickBot="1" x14ac:dyDescent="0.3">
      <c r="A9" s="30"/>
      <c r="B9" s="31" t="s">
        <v>11</v>
      </c>
      <c r="C9" s="32">
        <f>+C10</f>
        <v>45644838</v>
      </c>
      <c r="D9" s="32">
        <f>+D237+C237</f>
        <v>12463377</v>
      </c>
      <c r="E9" s="33">
        <f>+E276+C276</f>
        <v>30600893</v>
      </c>
      <c r="F9" s="33">
        <f>+F8</f>
        <v>1000000</v>
      </c>
      <c r="G9" s="32">
        <f>+G10+G237+G276</f>
        <v>38391116</v>
      </c>
      <c r="H9" s="32">
        <f>+G9+F9+E9+D9+C9</f>
        <v>128100224</v>
      </c>
    </row>
    <row r="10" spans="1:13" ht="15.75" thickBot="1" x14ac:dyDescent="0.3">
      <c r="A10" s="34" t="s">
        <v>12</v>
      </c>
      <c r="B10" s="35" t="s">
        <v>13</v>
      </c>
      <c r="C10" s="36">
        <f>+C11+C13+C127+C134+C230</f>
        <v>45644838</v>
      </c>
      <c r="D10" s="36">
        <v>0</v>
      </c>
      <c r="E10" s="37">
        <v>0</v>
      </c>
      <c r="F10" s="37">
        <f>+F134</f>
        <v>1000000</v>
      </c>
      <c r="G10" s="36">
        <f>+G13+G134+G230</f>
        <v>31695900</v>
      </c>
      <c r="H10" s="36">
        <f>+C10+G10+F10</f>
        <v>78340738</v>
      </c>
    </row>
    <row r="11" spans="1:13" ht="15.75" thickBot="1" x14ac:dyDescent="0.3">
      <c r="A11" s="38" t="s">
        <v>14</v>
      </c>
      <c r="B11" s="39" t="s">
        <v>15</v>
      </c>
      <c r="C11" s="40">
        <f>+C12</f>
        <v>7570000</v>
      </c>
      <c r="D11" s="40"/>
      <c r="E11" s="41"/>
      <c r="F11" s="41"/>
      <c r="G11" s="40">
        <v>0</v>
      </c>
      <c r="H11" s="40">
        <f>+H12</f>
        <v>7570000</v>
      </c>
      <c r="M11" s="42"/>
    </row>
    <row r="12" spans="1:13" ht="15.75" thickBot="1" x14ac:dyDescent="0.3">
      <c r="A12" s="43">
        <v>1</v>
      </c>
      <c r="B12" s="44" t="s">
        <v>16</v>
      </c>
      <c r="C12" s="45">
        <v>7570000</v>
      </c>
      <c r="D12" s="45"/>
      <c r="E12" s="46"/>
      <c r="F12" s="46"/>
      <c r="G12" s="45">
        <v>0</v>
      </c>
      <c r="H12" s="45">
        <f>+C12</f>
        <v>7570000</v>
      </c>
    </row>
    <row r="13" spans="1:13" ht="15.75" thickBot="1" x14ac:dyDescent="0.3">
      <c r="A13" s="47" t="s">
        <v>17</v>
      </c>
      <c r="B13" s="39" t="s">
        <v>18</v>
      </c>
      <c r="C13" s="40">
        <f>+C14+C51+C55+C59+C74+C78+C80+C86+C89+C108+C111</f>
        <v>17802623</v>
      </c>
      <c r="D13" s="40"/>
      <c r="E13" s="41"/>
      <c r="F13" s="41"/>
      <c r="G13" s="40">
        <f>+G59</f>
        <v>4338000</v>
      </c>
      <c r="H13" s="40">
        <f>+H14+H51+H55+H59+H74+H78+H80+H86+H89+H108+H111</f>
        <v>22140623</v>
      </c>
      <c r="M13" s="42"/>
    </row>
    <row r="14" spans="1:13" ht="15.75" thickBot="1" x14ac:dyDescent="0.3">
      <c r="A14" s="34" t="s">
        <v>19</v>
      </c>
      <c r="B14" s="48" t="s">
        <v>20</v>
      </c>
      <c r="C14" s="36">
        <f>SUM(C15:C50)</f>
        <v>3879433</v>
      </c>
      <c r="D14" s="36"/>
      <c r="E14" s="37"/>
      <c r="F14" s="37"/>
      <c r="G14" s="36"/>
      <c r="H14" s="36">
        <f>SUM(H15:H50)</f>
        <v>3879433</v>
      </c>
      <c r="M14" s="42"/>
    </row>
    <row r="15" spans="1:13" x14ac:dyDescent="0.25">
      <c r="A15" s="49">
        <v>1</v>
      </c>
      <c r="B15" s="278" t="s">
        <v>342</v>
      </c>
      <c r="C15" s="279">
        <v>120000</v>
      </c>
      <c r="D15" s="50"/>
      <c r="E15" s="51"/>
      <c r="F15" s="51"/>
      <c r="G15" s="52"/>
      <c r="H15" s="280">
        <f>+C15+G15</f>
        <v>120000</v>
      </c>
    </row>
    <row r="16" spans="1:13" x14ac:dyDescent="0.25">
      <c r="A16" s="53">
        <v>2</v>
      </c>
      <c r="B16" s="278" t="s">
        <v>161</v>
      </c>
      <c r="C16" s="281">
        <v>35000</v>
      </c>
      <c r="D16" s="54"/>
      <c r="E16" s="55"/>
      <c r="F16" s="55"/>
      <c r="G16" s="54"/>
      <c r="H16" s="282">
        <f>+C16+G16</f>
        <v>35000</v>
      </c>
    </row>
    <row r="17" spans="1:13" x14ac:dyDescent="0.25">
      <c r="A17" s="53">
        <v>3</v>
      </c>
      <c r="B17" s="278" t="s">
        <v>162</v>
      </c>
      <c r="C17" s="281">
        <v>50000</v>
      </c>
      <c r="D17" s="54"/>
      <c r="E17" s="55"/>
      <c r="F17" s="55"/>
      <c r="G17" s="54"/>
      <c r="H17" s="282">
        <f t="shared" ref="H17:H50" si="0">+C17+G17</f>
        <v>50000</v>
      </c>
    </row>
    <row r="18" spans="1:13" x14ac:dyDescent="0.25">
      <c r="A18" s="53">
        <v>4</v>
      </c>
      <c r="B18" s="278" t="s">
        <v>163</v>
      </c>
      <c r="C18" s="281">
        <v>70000</v>
      </c>
      <c r="D18" s="54"/>
      <c r="E18" s="55"/>
      <c r="F18" s="55"/>
      <c r="G18" s="54"/>
      <c r="H18" s="282">
        <f t="shared" si="0"/>
        <v>70000</v>
      </c>
    </row>
    <row r="19" spans="1:13" x14ac:dyDescent="0.25">
      <c r="A19" s="53">
        <v>5</v>
      </c>
      <c r="B19" s="283" t="s">
        <v>343</v>
      </c>
      <c r="C19" s="281">
        <v>50000</v>
      </c>
      <c r="D19" s="54"/>
      <c r="E19" s="55"/>
      <c r="F19" s="55"/>
      <c r="G19" s="54"/>
      <c r="H19" s="282">
        <f t="shared" si="0"/>
        <v>50000</v>
      </c>
    </row>
    <row r="20" spans="1:13" x14ac:dyDescent="0.25">
      <c r="A20" s="53">
        <v>6</v>
      </c>
      <c r="B20" s="278" t="s">
        <v>164</v>
      </c>
      <c r="C20" s="281">
        <v>35000</v>
      </c>
      <c r="D20" s="54"/>
      <c r="E20" s="55"/>
      <c r="F20" s="55"/>
      <c r="G20" s="54"/>
      <c r="H20" s="282">
        <f t="shared" si="0"/>
        <v>35000</v>
      </c>
    </row>
    <row r="21" spans="1:13" x14ac:dyDescent="0.25">
      <c r="A21" s="53">
        <v>7</v>
      </c>
      <c r="B21" s="284" t="s">
        <v>344</v>
      </c>
      <c r="C21" s="281">
        <v>20000</v>
      </c>
      <c r="D21" s="54"/>
      <c r="E21" s="55"/>
      <c r="F21" s="55"/>
      <c r="G21" s="54"/>
      <c r="H21" s="282">
        <f t="shared" si="0"/>
        <v>20000</v>
      </c>
    </row>
    <row r="22" spans="1:13" x14ac:dyDescent="0.25">
      <c r="A22" s="53">
        <v>8</v>
      </c>
      <c r="B22" s="278" t="s">
        <v>345</v>
      </c>
      <c r="C22" s="285">
        <v>800000</v>
      </c>
      <c r="D22" s="54"/>
      <c r="E22" s="55"/>
      <c r="F22" s="55"/>
      <c r="G22" s="54"/>
      <c r="H22" s="282">
        <f t="shared" si="0"/>
        <v>800000</v>
      </c>
    </row>
    <row r="23" spans="1:13" x14ac:dyDescent="0.25">
      <c r="A23" s="53">
        <v>9</v>
      </c>
      <c r="B23" s="278" t="s">
        <v>165</v>
      </c>
      <c r="C23" s="286">
        <v>120000</v>
      </c>
      <c r="D23" s="54"/>
      <c r="E23" s="55"/>
      <c r="F23" s="55"/>
      <c r="G23" s="54"/>
      <c r="H23" s="282">
        <f t="shared" si="0"/>
        <v>120000</v>
      </c>
    </row>
    <row r="24" spans="1:13" x14ac:dyDescent="0.25">
      <c r="A24" s="53">
        <v>10</v>
      </c>
      <c r="B24" s="287" t="s">
        <v>166</v>
      </c>
      <c r="C24" s="286">
        <v>150433</v>
      </c>
      <c r="D24" s="54"/>
      <c r="E24" s="55"/>
      <c r="F24" s="55"/>
      <c r="G24" s="54"/>
      <c r="H24" s="282">
        <f t="shared" si="0"/>
        <v>150433</v>
      </c>
    </row>
    <row r="25" spans="1:13" x14ac:dyDescent="0.25">
      <c r="A25" s="53">
        <v>11</v>
      </c>
      <c r="B25" s="278" t="s">
        <v>21</v>
      </c>
      <c r="C25" s="286">
        <v>50000</v>
      </c>
      <c r="D25" s="54"/>
      <c r="E25" s="55"/>
      <c r="F25" s="55"/>
      <c r="G25" s="54"/>
      <c r="H25" s="282">
        <f t="shared" si="0"/>
        <v>50000</v>
      </c>
    </row>
    <row r="26" spans="1:13" x14ac:dyDescent="0.25">
      <c r="A26" s="53">
        <v>12</v>
      </c>
      <c r="B26" s="287" t="s">
        <v>167</v>
      </c>
      <c r="C26" s="286">
        <v>45000</v>
      </c>
      <c r="D26" s="54"/>
      <c r="E26" s="55"/>
      <c r="F26" s="55"/>
      <c r="G26" s="54"/>
      <c r="H26" s="282">
        <f t="shared" si="0"/>
        <v>45000</v>
      </c>
      <c r="M26" s="42"/>
    </row>
    <row r="27" spans="1:13" x14ac:dyDescent="0.25">
      <c r="A27" s="53">
        <v>13</v>
      </c>
      <c r="B27" s="278" t="s">
        <v>168</v>
      </c>
      <c r="C27" s="286">
        <v>20000</v>
      </c>
      <c r="D27" s="56"/>
      <c r="E27" s="57"/>
      <c r="F27" s="57"/>
      <c r="G27" s="56"/>
      <c r="H27" s="282">
        <f t="shared" si="0"/>
        <v>20000</v>
      </c>
    </row>
    <row r="28" spans="1:13" x14ac:dyDescent="0.25">
      <c r="A28" s="53">
        <v>14</v>
      </c>
      <c r="B28" s="278" t="s">
        <v>169</v>
      </c>
      <c r="C28" s="281">
        <v>20000</v>
      </c>
      <c r="D28" s="58"/>
      <c r="E28" s="59"/>
      <c r="F28" s="59"/>
      <c r="G28" s="58"/>
      <c r="H28" s="282">
        <f t="shared" si="0"/>
        <v>20000</v>
      </c>
    </row>
    <row r="29" spans="1:13" x14ac:dyDescent="0.25">
      <c r="A29" s="53">
        <v>15</v>
      </c>
      <c r="B29" s="287" t="s">
        <v>22</v>
      </c>
      <c r="C29" s="281">
        <v>10000</v>
      </c>
      <c r="D29" s="58"/>
      <c r="E29" s="59"/>
      <c r="F29" s="59"/>
      <c r="G29" s="58"/>
      <c r="H29" s="282">
        <f t="shared" si="0"/>
        <v>10000</v>
      </c>
    </row>
    <row r="30" spans="1:13" x14ac:dyDescent="0.25">
      <c r="A30" s="53">
        <v>16</v>
      </c>
      <c r="B30" s="278" t="s">
        <v>170</v>
      </c>
      <c r="C30" s="281">
        <v>25000</v>
      </c>
      <c r="D30" s="58"/>
      <c r="E30" s="59"/>
      <c r="F30" s="59"/>
      <c r="G30" s="58"/>
      <c r="H30" s="282">
        <f t="shared" si="0"/>
        <v>25000</v>
      </c>
    </row>
    <row r="31" spans="1:13" x14ac:dyDescent="0.25">
      <c r="A31" s="53">
        <v>17</v>
      </c>
      <c r="B31" s="287" t="s">
        <v>171</v>
      </c>
      <c r="C31" s="281">
        <v>35000</v>
      </c>
      <c r="D31" s="58"/>
      <c r="E31" s="59"/>
      <c r="F31" s="59"/>
      <c r="G31" s="58"/>
      <c r="H31" s="282">
        <f t="shared" si="0"/>
        <v>35000</v>
      </c>
    </row>
    <row r="32" spans="1:13" x14ac:dyDescent="0.25">
      <c r="A32" s="53">
        <v>18</v>
      </c>
      <c r="B32" s="287" t="s">
        <v>346</v>
      </c>
      <c r="C32" s="281">
        <v>25000</v>
      </c>
      <c r="D32" s="58"/>
      <c r="E32" s="59"/>
      <c r="F32" s="59"/>
      <c r="G32" s="58"/>
      <c r="H32" s="282">
        <f t="shared" si="0"/>
        <v>25000</v>
      </c>
    </row>
    <row r="33" spans="1:8" x14ac:dyDescent="0.25">
      <c r="A33" s="53">
        <v>19</v>
      </c>
      <c r="B33" s="287" t="s">
        <v>172</v>
      </c>
      <c r="C33" s="288">
        <v>20000</v>
      </c>
      <c r="D33" s="58"/>
      <c r="E33" s="59"/>
      <c r="F33" s="59"/>
      <c r="G33" s="58"/>
      <c r="H33" s="282">
        <f t="shared" si="0"/>
        <v>20000</v>
      </c>
    </row>
    <row r="34" spans="1:8" x14ac:dyDescent="0.25">
      <c r="A34" s="53">
        <v>20</v>
      </c>
      <c r="B34" s="287" t="s">
        <v>23</v>
      </c>
      <c r="C34" s="281">
        <v>40000</v>
      </c>
      <c r="D34" s="58"/>
      <c r="E34" s="59"/>
      <c r="F34" s="59"/>
      <c r="G34" s="58"/>
      <c r="H34" s="282">
        <f t="shared" si="0"/>
        <v>40000</v>
      </c>
    </row>
    <row r="35" spans="1:8" x14ac:dyDescent="0.25">
      <c r="A35" s="53">
        <v>21</v>
      </c>
      <c r="B35" s="287" t="s">
        <v>24</v>
      </c>
      <c r="C35" s="281">
        <v>100000</v>
      </c>
      <c r="D35" s="58"/>
      <c r="E35" s="59"/>
      <c r="F35" s="59"/>
      <c r="G35" s="58"/>
      <c r="H35" s="282">
        <f t="shared" si="0"/>
        <v>100000</v>
      </c>
    </row>
    <row r="36" spans="1:8" x14ac:dyDescent="0.25">
      <c r="A36" s="53">
        <v>22</v>
      </c>
      <c r="B36" s="287" t="s">
        <v>25</v>
      </c>
      <c r="C36" s="281">
        <v>100000</v>
      </c>
      <c r="D36" s="58"/>
      <c r="E36" s="59"/>
      <c r="F36" s="59"/>
      <c r="G36" s="58"/>
      <c r="H36" s="282">
        <f t="shared" si="0"/>
        <v>100000</v>
      </c>
    </row>
    <row r="37" spans="1:8" x14ac:dyDescent="0.25">
      <c r="A37" s="53">
        <v>23</v>
      </c>
      <c r="B37" s="287" t="s">
        <v>173</v>
      </c>
      <c r="C37" s="281">
        <v>45000</v>
      </c>
      <c r="D37" s="58"/>
      <c r="E37" s="59"/>
      <c r="F37" s="59"/>
      <c r="G37" s="58"/>
      <c r="H37" s="282">
        <f t="shared" si="0"/>
        <v>45000</v>
      </c>
    </row>
    <row r="38" spans="1:8" x14ac:dyDescent="0.25">
      <c r="A38" s="53">
        <v>24</v>
      </c>
      <c r="B38" s="287" t="s">
        <v>26</v>
      </c>
      <c r="C38" s="281">
        <v>200000</v>
      </c>
      <c r="D38" s="58"/>
      <c r="E38" s="59"/>
      <c r="F38" s="59"/>
      <c r="G38" s="58"/>
      <c r="H38" s="282">
        <f t="shared" si="0"/>
        <v>200000</v>
      </c>
    </row>
    <row r="39" spans="1:8" x14ac:dyDescent="0.25">
      <c r="A39" s="53">
        <v>25</v>
      </c>
      <c r="B39" s="287" t="s">
        <v>174</v>
      </c>
      <c r="C39" s="281">
        <v>40000</v>
      </c>
      <c r="D39" s="58"/>
      <c r="E39" s="59"/>
      <c r="F39" s="59"/>
      <c r="G39" s="58"/>
      <c r="H39" s="282">
        <f t="shared" si="0"/>
        <v>40000</v>
      </c>
    </row>
    <row r="40" spans="1:8" x14ac:dyDescent="0.25">
      <c r="A40" s="53">
        <v>26</v>
      </c>
      <c r="B40" s="287" t="s">
        <v>175</v>
      </c>
      <c r="C40" s="281">
        <v>50000</v>
      </c>
      <c r="D40" s="58"/>
      <c r="E40" s="59"/>
      <c r="F40" s="59"/>
      <c r="G40" s="58"/>
      <c r="H40" s="282">
        <f t="shared" si="0"/>
        <v>50000</v>
      </c>
    </row>
    <row r="41" spans="1:8" x14ac:dyDescent="0.25">
      <c r="A41" s="53">
        <v>27</v>
      </c>
      <c r="B41" s="287" t="s">
        <v>27</v>
      </c>
      <c r="C41" s="281">
        <v>250000</v>
      </c>
      <c r="D41" s="58"/>
      <c r="E41" s="59"/>
      <c r="F41" s="59"/>
      <c r="G41" s="58"/>
      <c r="H41" s="282">
        <f t="shared" si="0"/>
        <v>250000</v>
      </c>
    </row>
    <row r="42" spans="1:8" x14ac:dyDescent="0.25">
      <c r="A42" s="53">
        <v>28</v>
      </c>
      <c r="B42" s="287" t="s">
        <v>176</v>
      </c>
      <c r="C42" s="281">
        <v>30000</v>
      </c>
      <c r="D42" s="58"/>
      <c r="E42" s="59"/>
      <c r="F42" s="59"/>
      <c r="G42" s="58"/>
      <c r="H42" s="282">
        <f t="shared" si="0"/>
        <v>30000</v>
      </c>
    </row>
    <row r="43" spans="1:8" x14ac:dyDescent="0.25">
      <c r="A43" s="53">
        <v>29</v>
      </c>
      <c r="B43" s="287" t="s">
        <v>28</v>
      </c>
      <c r="C43" s="281">
        <v>50000</v>
      </c>
      <c r="D43" s="58"/>
      <c r="E43" s="59"/>
      <c r="F43" s="59"/>
      <c r="G43" s="58"/>
      <c r="H43" s="282">
        <f t="shared" si="0"/>
        <v>50000</v>
      </c>
    </row>
    <row r="44" spans="1:8" x14ac:dyDescent="0.25">
      <c r="A44" s="53">
        <v>30</v>
      </c>
      <c r="B44" s="287" t="s">
        <v>29</v>
      </c>
      <c r="C44" s="281">
        <v>25000</v>
      </c>
      <c r="D44" s="58"/>
      <c r="E44" s="59"/>
      <c r="F44" s="59"/>
      <c r="G44" s="58"/>
      <c r="H44" s="282">
        <f t="shared" si="0"/>
        <v>25000</v>
      </c>
    </row>
    <row r="45" spans="1:8" x14ac:dyDescent="0.25">
      <c r="A45" s="53">
        <v>31</v>
      </c>
      <c r="B45" s="287" t="s">
        <v>30</v>
      </c>
      <c r="C45" s="281">
        <v>20000</v>
      </c>
      <c r="D45" s="58"/>
      <c r="E45" s="59"/>
      <c r="F45" s="59"/>
      <c r="G45" s="58"/>
      <c r="H45" s="282">
        <f t="shared" si="0"/>
        <v>20000</v>
      </c>
    </row>
    <row r="46" spans="1:8" x14ac:dyDescent="0.25">
      <c r="A46" s="53">
        <v>32</v>
      </c>
      <c r="B46" s="287" t="s">
        <v>31</v>
      </c>
      <c r="C46" s="281">
        <v>50000</v>
      </c>
      <c r="D46" s="58"/>
      <c r="E46" s="59"/>
      <c r="F46" s="59"/>
      <c r="G46" s="58"/>
      <c r="H46" s="282">
        <f t="shared" si="0"/>
        <v>50000</v>
      </c>
    </row>
    <row r="47" spans="1:8" x14ac:dyDescent="0.25">
      <c r="A47" s="53">
        <v>33</v>
      </c>
      <c r="B47" s="278" t="s">
        <v>32</v>
      </c>
      <c r="C47" s="281">
        <v>100000</v>
      </c>
      <c r="D47" s="58"/>
      <c r="E47" s="59"/>
      <c r="F47" s="59"/>
      <c r="G47" s="58"/>
      <c r="H47" s="282">
        <f t="shared" si="0"/>
        <v>100000</v>
      </c>
    </row>
    <row r="48" spans="1:8" x14ac:dyDescent="0.25">
      <c r="A48" s="53">
        <v>34</v>
      </c>
      <c r="B48" s="287" t="s">
        <v>177</v>
      </c>
      <c r="C48" s="281">
        <v>65000</v>
      </c>
      <c r="D48" s="58"/>
      <c r="E48" s="59"/>
      <c r="F48" s="59"/>
      <c r="G48" s="58"/>
      <c r="H48" s="282">
        <f t="shared" si="0"/>
        <v>65000</v>
      </c>
    </row>
    <row r="49" spans="1:8" x14ac:dyDescent="0.25">
      <c r="A49" s="53">
        <v>35</v>
      </c>
      <c r="B49" s="287" t="s">
        <v>33</v>
      </c>
      <c r="C49" s="281">
        <v>14000</v>
      </c>
      <c r="D49" s="58"/>
      <c r="E49" s="59"/>
      <c r="F49" s="59"/>
      <c r="G49" s="58"/>
      <c r="H49" s="282">
        <f t="shared" si="0"/>
        <v>14000</v>
      </c>
    </row>
    <row r="50" spans="1:8" ht="15.75" thickBot="1" x14ac:dyDescent="0.3">
      <c r="A50" s="53">
        <v>36</v>
      </c>
      <c r="B50" s="287" t="s">
        <v>178</v>
      </c>
      <c r="C50" s="289">
        <v>1000000</v>
      </c>
      <c r="D50" s="58"/>
      <c r="E50" s="59"/>
      <c r="F50" s="59"/>
      <c r="G50" s="58"/>
      <c r="H50" s="282">
        <f t="shared" si="0"/>
        <v>1000000</v>
      </c>
    </row>
    <row r="51" spans="1:8" ht="15.75" thickBot="1" x14ac:dyDescent="0.3">
      <c r="A51" s="34" t="s">
        <v>34</v>
      </c>
      <c r="B51" s="48" t="s">
        <v>35</v>
      </c>
      <c r="C51" s="60">
        <f>SUM(C52:C54)</f>
        <v>420000</v>
      </c>
      <c r="D51" s="60"/>
      <c r="E51" s="61"/>
      <c r="F51" s="61"/>
      <c r="G51" s="60"/>
      <c r="H51" s="60">
        <f>+H52+H53+H54</f>
        <v>420000</v>
      </c>
    </row>
    <row r="52" spans="1:8" x14ac:dyDescent="0.25">
      <c r="A52" s="62">
        <v>1</v>
      </c>
      <c r="B52" s="338" t="s">
        <v>347</v>
      </c>
      <c r="C52" s="282">
        <v>150000</v>
      </c>
      <c r="D52" s="50"/>
      <c r="E52" s="63"/>
      <c r="F52" s="63"/>
      <c r="G52" s="50"/>
      <c r="H52" s="282">
        <f t="shared" ref="H52:H54" si="1">+C52+G52</f>
        <v>150000</v>
      </c>
    </row>
    <row r="53" spans="1:8" x14ac:dyDescent="0.25">
      <c r="A53" s="62">
        <v>2</v>
      </c>
      <c r="B53" s="338" t="s">
        <v>348</v>
      </c>
      <c r="C53" s="282">
        <v>20000</v>
      </c>
      <c r="D53" s="50"/>
      <c r="E53" s="63"/>
      <c r="F53" s="63"/>
      <c r="G53" s="50"/>
      <c r="H53" s="282">
        <f t="shared" si="1"/>
        <v>20000</v>
      </c>
    </row>
    <row r="54" spans="1:8" ht="15.75" thickBot="1" x14ac:dyDescent="0.3">
      <c r="A54" s="62">
        <v>3</v>
      </c>
      <c r="B54" s="338" t="s">
        <v>349</v>
      </c>
      <c r="C54" s="282">
        <v>250000</v>
      </c>
      <c r="D54" s="50"/>
      <c r="E54" s="63"/>
      <c r="F54" s="63"/>
      <c r="G54" s="50"/>
      <c r="H54" s="282">
        <f t="shared" si="1"/>
        <v>250000</v>
      </c>
    </row>
    <row r="55" spans="1:8" ht="15.75" thickBot="1" x14ac:dyDescent="0.3">
      <c r="A55" s="34" t="s">
        <v>36</v>
      </c>
      <c r="B55" s="48" t="s">
        <v>37</v>
      </c>
      <c r="C55" s="60">
        <f>+C56+C57+C58</f>
        <v>1520000</v>
      </c>
      <c r="D55" s="60"/>
      <c r="E55" s="61"/>
      <c r="F55" s="61"/>
      <c r="G55" s="60"/>
      <c r="H55" s="60">
        <f>+H56+H57+H58</f>
        <v>1520000</v>
      </c>
    </row>
    <row r="56" spans="1:8" x14ac:dyDescent="0.25">
      <c r="A56" s="64">
        <v>1</v>
      </c>
      <c r="B56" s="339" t="s">
        <v>179</v>
      </c>
      <c r="C56" s="290">
        <v>1450000</v>
      </c>
      <c r="D56" s="52"/>
      <c r="E56" s="65"/>
      <c r="F56" s="52"/>
      <c r="G56" s="65"/>
      <c r="H56" s="291">
        <f>+C56+G56</f>
        <v>1450000</v>
      </c>
    </row>
    <row r="57" spans="1:8" x14ac:dyDescent="0.25">
      <c r="A57" s="66">
        <v>2</v>
      </c>
      <c r="B57" s="340" t="s">
        <v>180</v>
      </c>
      <c r="C57" s="290">
        <v>50000</v>
      </c>
      <c r="D57" s="54"/>
      <c r="E57" s="67"/>
      <c r="F57" s="54"/>
      <c r="G57" s="67"/>
      <c r="H57" s="251">
        <f>+C57</f>
        <v>50000</v>
      </c>
    </row>
    <row r="58" spans="1:8" ht="15.75" thickBot="1" x14ac:dyDescent="0.3">
      <c r="A58" s="68">
        <v>3</v>
      </c>
      <c r="B58" s="341" t="s">
        <v>181</v>
      </c>
      <c r="C58" s="292">
        <v>20000</v>
      </c>
      <c r="D58" s="69"/>
      <c r="E58" s="70"/>
      <c r="F58" s="69"/>
      <c r="G58" s="70"/>
      <c r="H58" s="293">
        <f>+C58+G58</f>
        <v>20000</v>
      </c>
    </row>
    <row r="59" spans="1:8" ht="15.75" thickBot="1" x14ac:dyDescent="0.3">
      <c r="A59" s="34" t="s">
        <v>38</v>
      </c>
      <c r="B59" s="48" t="s">
        <v>39</v>
      </c>
      <c r="C59" s="60">
        <f>SUM(C60:C73)</f>
        <v>8672000</v>
      </c>
      <c r="D59" s="60"/>
      <c r="E59" s="61"/>
      <c r="F59" s="61"/>
      <c r="G59" s="60">
        <f>+G66</f>
        <v>4338000</v>
      </c>
      <c r="H59" s="60">
        <f>SUM(H60:H73)</f>
        <v>13010000</v>
      </c>
    </row>
    <row r="60" spans="1:8" ht="26.25" x14ac:dyDescent="0.25">
      <c r="A60" s="62">
        <v>1</v>
      </c>
      <c r="B60" s="342" t="s">
        <v>40</v>
      </c>
      <c r="C60" s="294">
        <v>690000</v>
      </c>
      <c r="D60" s="50"/>
      <c r="E60" s="63"/>
      <c r="F60" s="63"/>
      <c r="G60" s="50"/>
      <c r="H60" s="295">
        <f>+C60+G60</f>
        <v>690000</v>
      </c>
    </row>
    <row r="61" spans="1:8" ht="26.25" x14ac:dyDescent="0.25">
      <c r="A61" s="62">
        <v>2</v>
      </c>
      <c r="B61" s="342" t="s">
        <v>182</v>
      </c>
      <c r="C61" s="295">
        <v>700000</v>
      </c>
      <c r="D61" s="50"/>
      <c r="E61" s="63"/>
      <c r="F61" s="63"/>
      <c r="G61" s="50"/>
      <c r="H61" s="295">
        <f>+C61+G61</f>
        <v>700000</v>
      </c>
    </row>
    <row r="62" spans="1:8" x14ac:dyDescent="0.25">
      <c r="A62" s="62">
        <v>3</v>
      </c>
      <c r="B62" s="343" t="s">
        <v>183</v>
      </c>
      <c r="C62" s="295">
        <v>100000</v>
      </c>
      <c r="D62" s="50"/>
      <c r="E62" s="63"/>
      <c r="F62" s="63"/>
      <c r="G62" s="50"/>
      <c r="H62" s="295">
        <f t="shared" ref="H62:H73" si="2">+C62+G62</f>
        <v>100000</v>
      </c>
    </row>
    <row r="63" spans="1:8" x14ac:dyDescent="0.25">
      <c r="A63" s="62">
        <v>4</v>
      </c>
      <c r="B63" s="343" t="s">
        <v>41</v>
      </c>
      <c r="C63" s="295">
        <v>700000</v>
      </c>
      <c r="D63" s="50"/>
      <c r="E63" s="63"/>
      <c r="F63" s="63"/>
      <c r="G63" s="50"/>
      <c r="H63" s="295">
        <f t="shared" si="2"/>
        <v>700000</v>
      </c>
    </row>
    <row r="64" spans="1:8" x14ac:dyDescent="0.25">
      <c r="A64" s="62">
        <v>5</v>
      </c>
      <c r="B64" s="343" t="s">
        <v>42</v>
      </c>
      <c r="C64" s="295">
        <v>70000</v>
      </c>
      <c r="D64" s="50"/>
      <c r="E64" s="63"/>
      <c r="F64" s="63"/>
      <c r="G64" s="50"/>
      <c r="H64" s="295">
        <f t="shared" si="2"/>
        <v>70000</v>
      </c>
    </row>
    <row r="65" spans="1:8" x14ac:dyDescent="0.25">
      <c r="A65" s="62">
        <v>6</v>
      </c>
      <c r="B65" s="344" t="s">
        <v>43</v>
      </c>
      <c r="C65" s="295">
        <v>100000</v>
      </c>
      <c r="D65" s="50"/>
      <c r="E65" s="63"/>
      <c r="F65" s="63"/>
      <c r="G65" s="50"/>
      <c r="H65" s="295">
        <f t="shared" si="2"/>
        <v>100000</v>
      </c>
    </row>
    <row r="66" spans="1:8" x14ac:dyDescent="0.25">
      <c r="A66" s="62">
        <v>7</v>
      </c>
      <c r="B66" s="345" t="s">
        <v>44</v>
      </c>
      <c r="C66" s="295">
        <v>1162000</v>
      </c>
      <c r="D66" s="50"/>
      <c r="E66" s="63"/>
      <c r="F66" s="63"/>
      <c r="G66" s="50">
        <v>4338000</v>
      </c>
      <c r="H66" s="295">
        <f t="shared" si="2"/>
        <v>5500000</v>
      </c>
    </row>
    <row r="67" spans="1:8" x14ac:dyDescent="0.25">
      <c r="A67" s="62">
        <v>8</v>
      </c>
      <c r="B67" s="429" t="s">
        <v>184</v>
      </c>
      <c r="C67" s="295">
        <v>120000</v>
      </c>
      <c r="D67" s="50"/>
      <c r="E67" s="63"/>
      <c r="F67" s="63"/>
      <c r="G67" s="50"/>
      <c r="H67" s="295">
        <f t="shared" si="2"/>
        <v>120000</v>
      </c>
    </row>
    <row r="68" spans="1:8" x14ac:dyDescent="0.25">
      <c r="A68" s="62">
        <v>9</v>
      </c>
      <c r="B68" s="347" t="s">
        <v>45</v>
      </c>
      <c r="C68" s="295">
        <v>100000</v>
      </c>
      <c r="D68" s="50"/>
      <c r="E68" s="63"/>
      <c r="F68" s="63"/>
      <c r="G68" s="50"/>
      <c r="H68" s="295">
        <f t="shared" si="2"/>
        <v>100000</v>
      </c>
    </row>
    <row r="69" spans="1:8" x14ac:dyDescent="0.25">
      <c r="A69" s="62">
        <v>10</v>
      </c>
      <c r="B69" s="342" t="s">
        <v>185</v>
      </c>
      <c r="C69" s="295">
        <v>350000</v>
      </c>
      <c r="D69" s="50"/>
      <c r="E69" s="63"/>
      <c r="F69" s="63"/>
      <c r="G69" s="50"/>
      <c r="H69" s="295">
        <f t="shared" si="2"/>
        <v>350000</v>
      </c>
    </row>
    <row r="70" spans="1:8" x14ac:dyDescent="0.25">
      <c r="A70" s="62">
        <v>11</v>
      </c>
      <c r="B70" s="342" t="s">
        <v>46</v>
      </c>
      <c r="C70" s="295">
        <v>20000</v>
      </c>
      <c r="D70" s="50"/>
      <c r="E70" s="63"/>
      <c r="F70" s="63"/>
      <c r="G70" s="50"/>
      <c r="H70" s="295">
        <f t="shared" si="2"/>
        <v>20000</v>
      </c>
    </row>
    <row r="71" spans="1:8" x14ac:dyDescent="0.25">
      <c r="A71" s="62">
        <v>12</v>
      </c>
      <c r="B71" s="343" t="s">
        <v>47</v>
      </c>
      <c r="C71" s="295">
        <v>30000</v>
      </c>
      <c r="D71" s="50"/>
      <c r="E71" s="63"/>
      <c r="F71" s="63"/>
      <c r="G71" s="50"/>
      <c r="H71" s="295">
        <f t="shared" si="2"/>
        <v>30000</v>
      </c>
    </row>
    <row r="72" spans="1:8" x14ac:dyDescent="0.25">
      <c r="A72" s="62">
        <v>13</v>
      </c>
      <c r="B72" s="348" t="s">
        <v>186</v>
      </c>
      <c r="C72" s="295">
        <v>4500000</v>
      </c>
      <c r="D72" s="50"/>
      <c r="E72" s="63"/>
      <c r="F72" s="63"/>
      <c r="G72" s="50"/>
      <c r="H72" s="295">
        <f t="shared" si="2"/>
        <v>4500000</v>
      </c>
    </row>
    <row r="73" spans="1:8" ht="15.75" thickBot="1" x14ac:dyDescent="0.3">
      <c r="A73" s="62">
        <v>14</v>
      </c>
      <c r="B73" s="342" t="s">
        <v>187</v>
      </c>
      <c r="C73" s="295">
        <v>30000</v>
      </c>
      <c r="D73" s="50"/>
      <c r="E73" s="63"/>
      <c r="F73" s="63"/>
      <c r="G73" s="50"/>
      <c r="H73" s="295">
        <f t="shared" si="2"/>
        <v>30000</v>
      </c>
    </row>
    <row r="74" spans="1:8" ht="15.75" thickBot="1" x14ac:dyDescent="0.3">
      <c r="A74" s="34" t="s">
        <v>48</v>
      </c>
      <c r="B74" s="71" t="s">
        <v>49</v>
      </c>
      <c r="C74" s="60">
        <f>+C75+C76+C77</f>
        <v>85000</v>
      </c>
      <c r="D74" s="60"/>
      <c r="E74" s="61"/>
      <c r="F74" s="61"/>
      <c r="G74" s="60"/>
      <c r="H74" s="60">
        <f>+H75+H76+H77</f>
        <v>85000</v>
      </c>
    </row>
    <row r="75" spans="1:8" x14ac:dyDescent="0.25">
      <c r="A75" s="296">
        <v>1</v>
      </c>
      <c r="B75" s="349" t="s">
        <v>188</v>
      </c>
      <c r="C75" s="297">
        <v>50000</v>
      </c>
      <c r="D75" s="72"/>
      <c r="E75" s="52"/>
      <c r="F75" s="72"/>
      <c r="G75" s="52"/>
      <c r="H75" s="298">
        <f>+C75+G75</f>
        <v>50000</v>
      </c>
    </row>
    <row r="76" spans="1:8" ht="26.25" x14ac:dyDescent="0.25">
      <c r="A76" s="299">
        <v>2</v>
      </c>
      <c r="B76" s="350" t="s">
        <v>189</v>
      </c>
      <c r="C76" s="300">
        <v>25000</v>
      </c>
      <c r="D76" s="67"/>
      <c r="E76" s="54"/>
      <c r="F76" s="67"/>
      <c r="G76" s="54"/>
      <c r="H76" s="301">
        <f>+C76</f>
        <v>25000</v>
      </c>
    </row>
    <row r="77" spans="1:8" ht="27" thickBot="1" x14ac:dyDescent="0.3">
      <c r="A77" s="302">
        <v>3</v>
      </c>
      <c r="B77" s="351" t="s">
        <v>190</v>
      </c>
      <c r="C77" s="303">
        <v>10000</v>
      </c>
      <c r="D77" s="73"/>
      <c r="E77" s="74"/>
      <c r="F77" s="73"/>
      <c r="G77" s="74"/>
      <c r="H77" s="304">
        <f>+C77</f>
        <v>10000</v>
      </c>
    </row>
    <row r="78" spans="1:8" ht="15.75" thickBot="1" x14ac:dyDescent="0.3">
      <c r="A78" s="75" t="s">
        <v>50</v>
      </c>
      <c r="B78" s="76" t="s">
        <v>51</v>
      </c>
      <c r="C78" s="77">
        <f>+C79</f>
        <v>300000</v>
      </c>
      <c r="D78" s="77"/>
      <c r="E78" s="78"/>
      <c r="F78" s="78"/>
      <c r="G78" s="77"/>
      <c r="H78" s="77">
        <f>+H79</f>
        <v>300000</v>
      </c>
    </row>
    <row r="79" spans="1:8" ht="15.75" thickBot="1" x14ac:dyDescent="0.3">
      <c r="A79" s="43">
        <v>2</v>
      </c>
      <c r="B79" s="305" t="s">
        <v>52</v>
      </c>
      <c r="C79" s="306">
        <v>300000</v>
      </c>
      <c r="D79" s="45"/>
      <c r="E79" s="46"/>
      <c r="F79" s="46"/>
      <c r="G79" s="45"/>
      <c r="H79" s="306">
        <f>+C79+G79</f>
        <v>300000</v>
      </c>
    </row>
    <row r="80" spans="1:8" ht="15.75" thickBot="1" x14ac:dyDescent="0.3">
      <c r="A80" s="34" t="s">
        <v>53</v>
      </c>
      <c r="B80" s="48" t="s">
        <v>54</v>
      </c>
      <c r="C80" s="60">
        <f>SUM(C81:C85)</f>
        <v>665000</v>
      </c>
      <c r="D80" s="60"/>
      <c r="E80" s="61"/>
      <c r="F80" s="61"/>
      <c r="G80" s="60"/>
      <c r="H80" s="60">
        <f>+C80</f>
        <v>665000</v>
      </c>
    </row>
    <row r="81" spans="1:8" x14ac:dyDescent="0.25">
      <c r="A81" s="62">
        <v>1</v>
      </c>
      <c r="B81" s="347" t="s">
        <v>191</v>
      </c>
      <c r="C81" s="307">
        <v>500000</v>
      </c>
      <c r="D81" s="50"/>
      <c r="E81" s="63"/>
      <c r="F81" s="63"/>
      <c r="G81" s="50"/>
      <c r="H81" s="280">
        <f>+C81+G81</f>
        <v>500000</v>
      </c>
    </row>
    <row r="82" spans="1:8" x14ac:dyDescent="0.25">
      <c r="A82" s="62">
        <v>2</v>
      </c>
      <c r="B82" s="347" t="s">
        <v>192</v>
      </c>
      <c r="C82" s="308">
        <v>100000</v>
      </c>
      <c r="D82" s="50"/>
      <c r="E82" s="63"/>
      <c r="F82" s="63"/>
      <c r="G82" s="50"/>
      <c r="H82" s="280">
        <f t="shared" ref="H82:H84" si="3">+C82+G82</f>
        <v>100000</v>
      </c>
    </row>
    <row r="83" spans="1:8" x14ac:dyDescent="0.25">
      <c r="A83" s="62">
        <v>3</v>
      </c>
      <c r="B83" s="352" t="s">
        <v>193</v>
      </c>
      <c r="C83" s="308">
        <v>20000</v>
      </c>
      <c r="D83" s="50"/>
      <c r="E83" s="63"/>
      <c r="F83" s="63"/>
      <c r="G83" s="50"/>
      <c r="H83" s="280">
        <f t="shared" si="3"/>
        <v>20000</v>
      </c>
    </row>
    <row r="84" spans="1:8" x14ac:dyDescent="0.25">
      <c r="A84" s="62">
        <v>4</v>
      </c>
      <c r="B84" s="347" t="s">
        <v>194</v>
      </c>
      <c r="C84" s="308">
        <v>15000</v>
      </c>
      <c r="D84" s="50"/>
      <c r="E84" s="63"/>
      <c r="F84" s="63"/>
      <c r="G84" s="50"/>
      <c r="H84" s="280">
        <f t="shared" si="3"/>
        <v>15000</v>
      </c>
    </row>
    <row r="85" spans="1:8" ht="15.75" thickBot="1" x14ac:dyDescent="0.3">
      <c r="A85" s="53">
        <v>5</v>
      </c>
      <c r="B85" s="347" t="s">
        <v>195</v>
      </c>
      <c r="C85" s="280">
        <v>30000</v>
      </c>
      <c r="D85" s="54"/>
      <c r="E85" s="55"/>
      <c r="F85" s="55"/>
      <c r="G85" s="54"/>
      <c r="H85" s="280">
        <f>+C85+G85</f>
        <v>30000</v>
      </c>
    </row>
    <row r="86" spans="1:8" ht="15.75" thickBot="1" x14ac:dyDescent="0.3">
      <c r="A86" s="34" t="s">
        <v>55</v>
      </c>
      <c r="B86" s="48" t="s">
        <v>56</v>
      </c>
      <c r="C86" s="60">
        <f>+C87+C88</f>
        <v>340000</v>
      </c>
      <c r="D86" s="60"/>
      <c r="E86" s="61"/>
      <c r="F86" s="61"/>
      <c r="G86" s="60"/>
      <c r="H86" s="60">
        <f>+H87+H88</f>
        <v>340000</v>
      </c>
    </row>
    <row r="87" spans="1:8" x14ac:dyDescent="0.25">
      <c r="A87" s="62">
        <v>1</v>
      </c>
      <c r="B87" s="353" t="s">
        <v>196</v>
      </c>
      <c r="C87" s="309">
        <v>300000</v>
      </c>
      <c r="D87" s="50"/>
      <c r="E87" s="63"/>
      <c r="F87" s="63"/>
      <c r="G87" s="50"/>
      <c r="H87" s="309">
        <f>+C87+G87</f>
        <v>300000</v>
      </c>
    </row>
    <row r="88" spans="1:8" ht="15.75" thickBot="1" x14ac:dyDescent="0.3">
      <c r="A88" s="53">
        <v>2</v>
      </c>
      <c r="B88" s="353" t="s">
        <v>57</v>
      </c>
      <c r="C88" s="309">
        <v>40000</v>
      </c>
      <c r="D88" s="54"/>
      <c r="E88" s="55"/>
      <c r="F88" s="55"/>
      <c r="G88" s="54"/>
      <c r="H88" s="309">
        <f>+C88+G88</f>
        <v>40000</v>
      </c>
    </row>
    <row r="89" spans="1:8" ht="15.75" thickBot="1" x14ac:dyDescent="0.3">
      <c r="A89" s="34" t="s">
        <v>58</v>
      </c>
      <c r="B89" s="48" t="s">
        <v>59</v>
      </c>
      <c r="C89" s="60">
        <f>SUM(C90:C107)</f>
        <v>485250</v>
      </c>
      <c r="D89" s="60"/>
      <c r="E89" s="61"/>
      <c r="F89" s="61"/>
      <c r="G89" s="60"/>
      <c r="H89" s="60">
        <f>+C89</f>
        <v>485250</v>
      </c>
    </row>
    <row r="90" spans="1:8" x14ac:dyDescent="0.25">
      <c r="A90" s="53">
        <v>1</v>
      </c>
      <c r="B90" s="338" t="s">
        <v>197</v>
      </c>
      <c r="C90" s="280">
        <v>120000</v>
      </c>
      <c r="D90" s="54"/>
      <c r="E90" s="55"/>
      <c r="F90" s="55"/>
      <c r="G90" s="54"/>
      <c r="H90" s="280">
        <f>+C90+G90</f>
        <v>120000</v>
      </c>
    </row>
    <row r="91" spans="1:8" x14ac:dyDescent="0.25">
      <c r="A91" s="53">
        <v>2</v>
      </c>
      <c r="B91" s="338" t="s">
        <v>198</v>
      </c>
      <c r="C91" s="280">
        <v>2000</v>
      </c>
      <c r="D91" s="54"/>
      <c r="E91" s="55"/>
      <c r="F91" s="55"/>
      <c r="G91" s="54"/>
      <c r="H91" s="280">
        <f>+C91</f>
        <v>2000</v>
      </c>
    </row>
    <row r="92" spans="1:8" x14ac:dyDescent="0.25">
      <c r="A92" s="53">
        <v>3</v>
      </c>
      <c r="B92" s="338" t="s">
        <v>199</v>
      </c>
      <c r="C92" s="280">
        <v>20000</v>
      </c>
      <c r="D92" s="54"/>
      <c r="E92" s="55"/>
      <c r="F92" s="55"/>
      <c r="G92" s="54"/>
      <c r="H92" s="280">
        <f t="shared" ref="H92:H107" si="4">+C92</f>
        <v>20000</v>
      </c>
    </row>
    <row r="93" spans="1:8" x14ac:dyDescent="0.25">
      <c r="A93" s="53">
        <v>4</v>
      </c>
      <c r="B93" s="338" t="s">
        <v>200</v>
      </c>
      <c r="C93" s="280">
        <v>5000</v>
      </c>
      <c r="D93" s="54"/>
      <c r="E93" s="55"/>
      <c r="F93" s="55"/>
      <c r="G93" s="54"/>
      <c r="H93" s="280">
        <f t="shared" si="4"/>
        <v>5000</v>
      </c>
    </row>
    <row r="94" spans="1:8" x14ac:dyDescent="0.25">
      <c r="A94" s="53">
        <v>5</v>
      </c>
      <c r="B94" s="338" t="s">
        <v>60</v>
      </c>
      <c r="C94" s="280">
        <v>10000</v>
      </c>
      <c r="D94" s="54"/>
      <c r="E94" s="55"/>
      <c r="F94" s="55"/>
      <c r="G94" s="54"/>
      <c r="H94" s="280">
        <f t="shared" si="4"/>
        <v>10000</v>
      </c>
    </row>
    <row r="95" spans="1:8" x14ac:dyDescent="0.25">
      <c r="A95" s="53">
        <v>6</v>
      </c>
      <c r="B95" s="338" t="s">
        <v>201</v>
      </c>
      <c r="C95" s="280">
        <v>2500</v>
      </c>
      <c r="D95" s="54"/>
      <c r="E95" s="55"/>
      <c r="F95" s="55"/>
      <c r="G95" s="54"/>
      <c r="H95" s="280">
        <f t="shared" si="4"/>
        <v>2500</v>
      </c>
    </row>
    <row r="96" spans="1:8" x14ac:dyDescent="0.25">
      <c r="A96" s="53">
        <v>7</v>
      </c>
      <c r="B96" s="354" t="s">
        <v>61</v>
      </c>
      <c r="C96" s="280">
        <v>2000</v>
      </c>
      <c r="D96" s="54"/>
      <c r="E96" s="55"/>
      <c r="F96" s="55"/>
      <c r="G96" s="54"/>
      <c r="H96" s="280">
        <f t="shared" si="4"/>
        <v>2000</v>
      </c>
    </row>
    <row r="97" spans="1:8" x14ac:dyDescent="0.25">
      <c r="A97" s="53">
        <v>8</v>
      </c>
      <c r="B97" s="338" t="s">
        <v>202</v>
      </c>
      <c r="C97" s="280">
        <v>2250</v>
      </c>
      <c r="D97" s="54"/>
      <c r="E97" s="55"/>
      <c r="F97" s="55"/>
      <c r="G97" s="54"/>
      <c r="H97" s="280">
        <f t="shared" si="4"/>
        <v>2250</v>
      </c>
    </row>
    <row r="98" spans="1:8" x14ac:dyDescent="0.25">
      <c r="A98" s="53">
        <v>9</v>
      </c>
      <c r="B98" s="338" t="s">
        <v>62</v>
      </c>
      <c r="C98" s="280">
        <v>20000</v>
      </c>
      <c r="D98" s="54"/>
      <c r="E98" s="55"/>
      <c r="F98" s="55"/>
      <c r="G98" s="54"/>
      <c r="H98" s="280">
        <f t="shared" si="4"/>
        <v>20000</v>
      </c>
    </row>
    <row r="99" spans="1:8" x14ac:dyDescent="0.25">
      <c r="A99" s="53">
        <v>10</v>
      </c>
      <c r="B99" s="338" t="s">
        <v>63</v>
      </c>
      <c r="C99" s="280">
        <v>6000</v>
      </c>
      <c r="D99" s="54"/>
      <c r="E99" s="55"/>
      <c r="F99" s="55"/>
      <c r="G99" s="54"/>
      <c r="H99" s="280">
        <f t="shared" si="4"/>
        <v>6000</v>
      </c>
    </row>
    <row r="100" spans="1:8" x14ac:dyDescent="0.25">
      <c r="A100" s="53">
        <v>11</v>
      </c>
      <c r="B100" s="338" t="s">
        <v>350</v>
      </c>
      <c r="C100" s="280">
        <v>1000</v>
      </c>
      <c r="D100" s="54"/>
      <c r="E100" s="55"/>
      <c r="F100" s="55"/>
      <c r="G100" s="54"/>
      <c r="H100" s="280">
        <f t="shared" si="4"/>
        <v>1000</v>
      </c>
    </row>
    <row r="101" spans="1:8" x14ac:dyDescent="0.25">
      <c r="A101" s="53">
        <v>12</v>
      </c>
      <c r="B101" s="338" t="s">
        <v>64</v>
      </c>
      <c r="C101" s="280">
        <v>10000</v>
      </c>
      <c r="D101" s="54"/>
      <c r="E101" s="55"/>
      <c r="F101" s="55"/>
      <c r="G101" s="54"/>
      <c r="H101" s="280">
        <f t="shared" si="4"/>
        <v>10000</v>
      </c>
    </row>
    <row r="102" spans="1:8" x14ac:dyDescent="0.25">
      <c r="A102" s="53">
        <v>13</v>
      </c>
      <c r="B102" s="338" t="s">
        <v>65</v>
      </c>
      <c r="C102" s="280">
        <v>2500</v>
      </c>
      <c r="D102" s="54"/>
      <c r="E102" s="55"/>
      <c r="F102" s="55"/>
      <c r="G102" s="54"/>
      <c r="H102" s="280">
        <f t="shared" si="4"/>
        <v>2500</v>
      </c>
    </row>
    <row r="103" spans="1:8" x14ac:dyDescent="0.25">
      <c r="A103" s="53">
        <v>14</v>
      </c>
      <c r="B103" s="338" t="s">
        <v>203</v>
      </c>
      <c r="C103" s="280">
        <v>5000</v>
      </c>
      <c r="D103" s="54"/>
      <c r="E103" s="55"/>
      <c r="F103" s="55"/>
      <c r="G103" s="54">
        <v>0</v>
      </c>
      <c r="H103" s="280">
        <f t="shared" si="4"/>
        <v>5000</v>
      </c>
    </row>
    <row r="104" spans="1:8" x14ac:dyDescent="0.25">
      <c r="A104" s="53">
        <v>15</v>
      </c>
      <c r="B104" s="338" t="s">
        <v>204</v>
      </c>
      <c r="C104" s="280">
        <v>7000</v>
      </c>
      <c r="D104" s="54"/>
      <c r="E104" s="55"/>
      <c r="F104" s="55"/>
      <c r="G104" s="54">
        <v>0</v>
      </c>
      <c r="H104" s="280">
        <f t="shared" si="4"/>
        <v>7000</v>
      </c>
    </row>
    <row r="105" spans="1:8" x14ac:dyDescent="0.25">
      <c r="A105" s="53">
        <v>16</v>
      </c>
      <c r="B105" s="338" t="s">
        <v>205</v>
      </c>
      <c r="C105" s="280">
        <v>250000</v>
      </c>
      <c r="D105" s="54"/>
      <c r="E105" s="55"/>
      <c r="F105" s="55"/>
      <c r="G105" s="54">
        <v>0</v>
      </c>
      <c r="H105" s="280">
        <f t="shared" si="4"/>
        <v>250000</v>
      </c>
    </row>
    <row r="106" spans="1:8" x14ac:dyDescent="0.25">
      <c r="A106" s="53">
        <v>17</v>
      </c>
      <c r="B106" s="338" t="s">
        <v>206</v>
      </c>
      <c r="C106" s="280">
        <v>10000</v>
      </c>
      <c r="D106" s="54"/>
      <c r="E106" s="55"/>
      <c r="F106" s="55"/>
      <c r="G106" s="54"/>
      <c r="H106" s="280">
        <f t="shared" si="4"/>
        <v>10000</v>
      </c>
    </row>
    <row r="107" spans="1:8" ht="15.75" thickBot="1" x14ac:dyDescent="0.3">
      <c r="A107" s="53">
        <v>18</v>
      </c>
      <c r="B107" s="338" t="s">
        <v>207</v>
      </c>
      <c r="C107" s="310">
        <v>10000</v>
      </c>
      <c r="D107" s="54"/>
      <c r="E107" s="55"/>
      <c r="F107" s="55"/>
      <c r="G107" s="54">
        <v>0</v>
      </c>
      <c r="H107" s="280">
        <f t="shared" si="4"/>
        <v>10000</v>
      </c>
    </row>
    <row r="108" spans="1:8" ht="15.75" thickBot="1" x14ac:dyDescent="0.3">
      <c r="A108" s="34" t="s">
        <v>66</v>
      </c>
      <c r="B108" s="48" t="s">
        <v>67</v>
      </c>
      <c r="C108" s="60">
        <f>SUM(C109:C110)</f>
        <v>30000</v>
      </c>
      <c r="D108" s="60"/>
      <c r="E108" s="61"/>
      <c r="F108" s="61"/>
      <c r="G108" s="60">
        <v>0</v>
      </c>
      <c r="H108" s="60">
        <f>SUM(H109:H110)</f>
        <v>30000</v>
      </c>
    </row>
    <row r="109" spans="1:8" x14ac:dyDescent="0.25">
      <c r="A109" s="53">
        <v>1</v>
      </c>
      <c r="B109" s="355" t="s">
        <v>208</v>
      </c>
      <c r="C109" s="311">
        <v>20000</v>
      </c>
      <c r="D109" s="54"/>
      <c r="E109" s="55"/>
      <c r="F109" s="55"/>
      <c r="G109" s="54">
        <v>0</v>
      </c>
      <c r="H109" s="311">
        <f>+C109+G109</f>
        <v>20000</v>
      </c>
    </row>
    <row r="110" spans="1:8" ht="15.75" thickBot="1" x14ac:dyDescent="0.3">
      <c r="A110" s="53">
        <v>2</v>
      </c>
      <c r="B110" s="338" t="s">
        <v>209</v>
      </c>
      <c r="C110" s="311">
        <v>10000</v>
      </c>
      <c r="D110" s="54"/>
      <c r="E110" s="55"/>
      <c r="F110" s="55"/>
      <c r="G110" s="54">
        <v>0</v>
      </c>
      <c r="H110" s="311">
        <f>+C110+G110</f>
        <v>10000</v>
      </c>
    </row>
    <row r="111" spans="1:8" ht="15.75" thickBot="1" x14ac:dyDescent="0.3">
      <c r="A111" s="34" t="s">
        <v>68</v>
      </c>
      <c r="B111" s="48" t="s">
        <v>210</v>
      </c>
      <c r="C111" s="60">
        <f>SUM(C112:C126)</f>
        <v>1405940</v>
      </c>
      <c r="D111" s="60"/>
      <c r="E111" s="61"/>
      <c r="F111" s="61"/>
      <c r="G111" s="60">
        <v>0</v>
      </c>
      <c r="H111" s="60">
        <f>SUM(H112:H126)</f>
        <v>1405940</v>
      </c>
    </row>
    <row r="112" spans="1:8" x14ac:dyDescent="0.25">
      <c r="A112" s="49">
        <v>1</v>
      </c>
      <c r="B112" s="356" t="s">
        <v>211</v>
      </c>
      <c r="C112" s="312">
        <v>50000</v>
      </c>
      <c r="D112" s="52"/>
      <c r="E112" s="51"/>
      <c r="F112" s="51"/>
      <c r="G112" s="52">
        <v>0</v>
      </c>
      <c r="H112" s="312">
        <f>+C112+G112</f>
        <v>50000</v>
      </c>
    </row>
    <row r="113" spans="1:13" x14ac:dyDescent="0.25">
      <c r="A113" s="53">
        <v>2</v>
      </c>
      <c r="B113" s="357" t="s">
        <v>69</v>
      </c>
      <c r="C113" s="179">
        <v>30000</v>
      </c>
      <c r="D113" s="54"/>
      <c r="E113" s="55"/>
      <c r="F113" s="55"/>
      <c r="G113" s="54">
        <v>0</v>
      </c>
      <c r="H113" s="179">
        <f>+C113+G113</f>
        <v>30000</v>
      </c>
    </row>
    <row r="114" spans="1:13" x14ac:dyDescent="0.25">
      <c r="A114" s="53">
        <v>3</v>
      </c>
      <c r="B114" s="357" t="s">
        <v>212</v>
      </c>
      <c r="C114" s="179">
        <v>1000000</v>
      </c>
      <c r="D114" s="54"/>
      <c r="E114" s="55"/>
      <c r="F114" s="55"/>
      <c r="G114" s="54">
        <v>0</v>
      </c>
      <c r="H114" s="179">
        <f t="shared" ref="H114:H126" si="5">+C114+G114</f>
        <v>1000000</v>
      </c>
    </row>
    <row r="115" spans="1:13" x14ac:dyDescent="0.25">
      <c r="A115" s="53">
        <v>4</v>
      </c>
      <c r="B115" s="357" t="s">
        <v>213</v>
      </c>
      <c r="C115" s="179">
        <v>50000</v>
      </c>
      <c r="D115" s="54"/>
      <c r="E115" s="55"/>
      <c r="F115" s="55"/>
      <c r="G115" s="54">
        <v>0</v>
      </c>
      <c r="H115" s="179">
        <f t="shared" si="5"/>
        <v>50000</v>
      </c>
    </row>
    <row r="116" spans="1:13" x14ac:dyDescent="0.25">
      <c r="A116" s="53">
        <v>5</v>
      </c>
      <c r="B116" s="357" t="s">
        <v>214</v>
      </c>
      <c r="C116" s="179">
        <v>50000</v>
      </c>
      <c r="D116" s="54"/>
      <c r="E116" s="55"/>
      <c r="F116" s="55"/>
      <c r="G116" s="54">
        <v>0</v>
      </c>
      <c r="H116" s="179">
        <f t="shared" si="5"/>
        <v>50000</v>
      </c>
    </row>
    <row r="117" spans="1:13" x14ac:dyDescent="0.25">
      <c r="A117" s="53">
        <v>6</v>
      </c>
      <c r="B117" s="357" t="s">
        <v>215</v>
      </c>
      <c r="C117" s="179">
        <v>20000</v>
      </c>
      <c r="D117" s="54"/>
      <c r="E117" s="55"/>
      <c r="F117" s="55"/>
      <c r="G117" s="54">
        <v>0</v>
      </c>
      <c r="H117" s="179">
        <f t="shared" si="5"/>
        <v>20000</v>
      </c>
    </row>
    <row r="118" spans="1:13" x14ac:dyDescent="0.25">
      <c r="A118" s="53">
        <v>7</v>
      </c>
      <c r="B118" s="357" t="s">
        <v>216</v>
      </c>
      <c r="C118" s="179">
        <v>50000</v>
      </c>
      <c r="D118" s="54"/>
      <c r="E118" s="55"/>
      <c r="F118" s="55"/>
      <c r="G118" s="54">
        <v>0</v>
      </c>
      <c r="H118" s="179">
        <f t="shared" si="5"/>
        <v>50000</v>
      </c>
    </row>
    <row r="119" spans="1:13" x14ac:dyDescent="0.25">
      <c r="A119" s="53">
        <v>8</v>
      </c>
      <c r="B119" s="357" t="s">
        <v>217</v>
      </c>
      <c r="C119" s="179">
        <v>10000</v>
      </c>
      <c r="D119" s="54"/>
      <c r="E119" s="55"/>
      <c r="F119" s="55"/>
      <c r="G119" s="54">
        <v>0</v>
      </c>
      <c r="H119" s="179">
        <f t="shared" si="5"/>
        <v>10000</v>
      </c>
    </row>
    <row r="120" spans="1:13" x14ac:dyDescent="0.25">
      <c r="A120" s="53">
        <v>9</v>
      </c>
      <c r="B120" s="357" t="s">
        <v>351</v>
      </c>
      <c r="C120" s="179">
        <v>5000</v>
      </c>
      <c r="D120" s="54"/>
      <c r="E120" s="55"/>
      <c r="F120" s="55"/>
      <c r="G120" s="54">
        <v>0</v>
      </c>
      <c r="H120" s="179">
        <f t="shared" si="5"/>
        <v>5000</v>
      </c>
    </row>
    <row r="121" spans="1:13" x14ac:dyDescent="0.25">
      <c r="A121" s="53">
        <v>10</v>
      </c>
      <c r="B121" s="357" t="s">
        <v>352</v>
      </c>
      <c r="C121" s="313">
        <v>75000</v>
      </c>
      <c r="D121" s="54"/>
      <c r="E121" s="55"/>
      <c r="F121" s="55"/>
      <c r="G121" s="54">
        <v>0</v>
      </c>
      <c r="H121" s="179">
        <f t="shared" si="5"/>
        <v>75000</v>
      </c>
    </row>
    <row r="122" spans="1:13" x14ac:dyDescent="0.25">
      <c r="A122" s="53">
        <v>11</v>
      </c>
      <c r="B122" s="358" t="s">
        <v>218</v>
      </c>
      <c r="C122" s="313">
        <v>15000</v>
      </c>
      <c r="D122" s="54"/>
      <c r="E122" s="55"/>
      <c r="F122" s="55"/>
      <c r="G122" s="54">
        <v>0</v>
      </c>
      <c r="H122" s="179">
        <f t="shared" si="5"/>
        <v>15000</v>
      </c>
    </row>
    <row r="123" spans="1:13" x14ac:dyDescent="0.25">
      <c r="A123" s="53">
        <v>12</v>
      </c>
      <c r="B123" s="359" t="s">
        <v>219</v>
      </c>
      <c r="C123" s="313">
        <v>5000</v>
      </c>
      <c r="D123" s="54"/>
      <c r="E123" s="55"/>
      <c r="F123" s="55"/>
      <c r="G123" s="54">
        <v>0</v>
      </c>
      <c r="H123" s="179">
        <f t="shared" si="5"/>
        <v>5000</v>
      </c>
    </row>
    <row r="124" spans="1:13" x14ac:dyDescent="0.25">
      <c r="A124" s="53">
        <v>13</v>
      </c>
      <c r="B124" s="359" t="s">
        <v>220</v>
      </c>
      <c r="C124" s="313">
        <v>12000</v>
      </c>
      <c r="D124" s="54"/>
      <c r="E124" s="55"/>
      <c r="F124" s="55"/>
      <c r="G124" s="54"/>
      <c r="H124" s="179">
        <f t="shared" si="5"/>
        <v>12000</v>
      </c>
    </row>
    <row r="125" spans="1:13" x14ac:dyDescent="0.25">
      <c r="A125" s="53">
        <v>14</v>
      </c>
      <c r="B125" s="359" t="s">
        <v>221</v>
      </c>
      <c r="C125" s="313">
        <v>20440</v>
      </c>
      <c r="D125" s="54"/>
      <c r="E125" s="55"/>
      <c r="F125" s="55"/>
      <c r="G125" s="54">
        <v>0</v>
      </c>
      <c r="H125" s="179">
        <f t="shared" si="5"/>
        <v>20440</v>
      </c>
    </row>
    <row r="126" spans="1:13" ht="15.75" thickBot="1" x14ac:dyDescent="0.3">
      <c r="A126" s="53">
        <v>15</v>
      </c>
      <c r="B126" s="346" t="s">
        <v>70</v>
      </c>
      <c r="C126" s="314">
        <v>13500</v>
      </c>
      <c r="D126" s="74"/>
      <c r="E126" s="79"/>
      <c r="F126" s="79"/>
      <c r="G126" s="74">
        <v>0</v>
      </c>
      <c r="H126" s="179">
        <f t="shared" si="5"/>
        <v>13500</v>
      </c>
    </row>
    <row r="127" spans="1:13" ht="15.75" thickBot="1" x14ac:dyDescent="0.3">
      <c r="A127" s="47" t="s">
        <v>71</v>
      </c>
      <c r="B127" s="39" t="s">
        <v>72</v>
      </c>
      <c r="C127" s="80">
        <f>SUM(C128:C133)</f>
        <v>1600000</v>
      </c>
      <c r="D127" s="80"/>
      <c r="E127" s="81"/>
      <c r="F127" s="81"/>
      <c r="G127" s="80">
        <v>0</v>
      </c>
      <c r="H127" s="80">
        <f>SUM(H128:H133)</f>
        <v>1600000</v>
      </c>
      <c r="M127" s="42"/>
    </row>
    <row r="128" spans="1:13" x14ac:dyDescent="0.25">
      <c r="A128" s="62">
        <v>1</v>
      </c>
      <c r="B128" s="82" t="s">
        <v>222</v>
      </c>
      <c r="C128" s="83">
        <v>650000</v>
      </c>
      <c r="D128" s="50"/>
      <c r="E128" s="63"/>
      <c r="F128" s="63"/>
      <c r="G128" s="50">
        <v>0</v>
      </c>
      <c r="H128" s="83">
        <f>+C128+G128</f>
        <v>650000</v>
      </c>
    </row>
    <row r="129" spans="1:13" x14ac:dyDescent="0.25">
      <c r="A129" s="53">
        <v>2</v>
      </c>
      <c r="B129" s="84" t="s">
        <v>73</v>
      </c>
      <c r="C129" s="85">
        <v>460000</v>
      </c>
      <c r="D129" s="54"/>
      <c r="E129" s="55"/>
      <c r="F129" s="55"/>
      <c r="G129" s="54">
        <v>0</v>
      </c>
      <c r="H129" s="85">
        <f>+C129+G129</f>
        <v>460000</v>
      </c>
    </row>
    <row r="130" spans="1:13" x14ac:dyDescent="0.25">
      <c r="A130" s="53">
        <v>3</v>
      </c>
      <c r="B130" s="84" t="s">
        <v>74</v>
      </c>
      <c r="C130" s="85">
        <v>210000</v>
      </c>
      <c r="D130" s="54"/>
      <c r="E130" s="55"/>
      <c r="F130" s="55"/>
      <c r="G130" s="54">
        <v>0</v>
      </c>
      <c r="H130" s="85">
        <f t="shared" ref="H130:H133" si="6">+C130+G130</f>
        <v>210000</v>
      </c>
    </row>
    <row r="131" spans="1:13" x14ac:dyDescent="0.25">
      <c r="A131" s="53">
        <v>4</v>
      </c>
      <c r="B131" s="84" t="s">
        <v>75</v>
      </c>
      <c r="C131" s="85">
        <v>120000</v>
      </c>
      <c r="D131" s="54"/>
      <c r="E131" s="55"/>
      <c r="F131" s="55"/>
      <c r="G131" s="54">
        <v>0</v>
      </c>
      <c r="H131" s="85">
        <f t="shared" si="6"/>
        <v>120000</v>
      </c>
    </row>
    <row r="132" spans="1:13" x14ac:dyDescent="0.25">
      <c r="A132" s="53">
        <v>5</v>
      </c>
      <c r="B132" s="84" t="s">
        <v>76</v>
      </c>
      <c r="C132" s="85">
        <v>90000</v>
      </c>
      <c r="D132" s="54"/>
      <c r="E132" s="55"/>
      <c r="F132" s="55"/>
      <c r="G132" s="54">
        <v>0</v>
      </c>
      <c r="H132" s="85">
        <f t="shared" si="6"/>
        <v>90000</v>
      </c>
    </row>
    <row r="133" spans="1:13" ht="15.75" thickBot="1" x14ac:dyDescent="0.3">
      <c r="A133" s="86">
        <v>6</v>
      </c>
      <c r="B133" s="87" t="s">
        <v>223</v>
      </c>
      <c r="C133" s="85">
        <v>70000</v>
      </c>
      <c r="D133" s="88"/>
      <c r="E133" s="89"/>
      <c r="F133" s="89"/>
      <c r="G133" s="88">
        <v>0</v>
      </c>
      <c r="H133" s="85">
        <f t="shared" si="6"/>
        <v>70000</v>
      </c>
    </row>
    <row r="134" spans="1:13" ht="15.75" thickBot="1" x14ac:dyDescent="0.3">
      <c r="A134" s="47" t="s">
        <v>77</v>
      </c>
      <c r="B134" s="39" t="s">
        <v>78</v>
      </c>
      <c r="C134" s="90">
        <f>+C135+C139+C178+C198+C208+C211+C221+C224+C190+C192</f>
        <v>16572215</v>
      </c>
      <c r="D134" s="91"/>
      <c r="E134" s="92"/>
      <c r="F134" s="91">
        <f>+F178</f>
        <v>1000000</v>
      </c>
      <c r="G134" s="91">
        <f>+G135+G139+G178+G198+G208+G211+G221+G224+G190+G192</f>
        <v>25257900</v>
      </c>
      <c r="H134" s="91">
        <f>SUM(C134:G134)</f>
        <v>42830115</v>
      </c>
      <c r="M134" s="42"/>
    </row>
    <row r="135" spans="1:13" ht="15.75" thickBot="1" x14ac:dyDescent="0.3">
      <c r="A135" s="93" t="s">
        <v>79</v>
      </c>
      <c r="B135" s="71" t="s">
        <v>80</v>
      </c>
      <c r="C135" s="94">
        <f>SUM(C136:C138)</f>
        <v>0</v>
      </c>
      <c r="D135" s="95"/>
      <c r="E135" s="96"/>
      <c r="F135" s="95"/>
      <c r="G135" s="97">
        <f>SUM(G136:G138)</f>
        <v>750000</v>
      </c>
      <c r="H135" s="98">
        <f>+G135+C135</f>
        <v>750000</v>
      </c>
      <c r="M135" s="42"/>
    </row>
    <row r="136" spans="1:13" x14ac:dyDescent="0.25">
      <c r="A136" s="99">
        <v>1</v>
      </c>
      <c r="B136" s="360" t="s">
        <v>230</v>
      </c>
      <c r="C136" s="361"/>
      <c r="D136" s="100"/>
      <c r="E136" s="101"/>
      <c r="F136" s="100"/>
      <c r="G136" s="362">
        <v>150000</v>
      </c>
      <c r="H136" s="307">
        <f t="shared" ref="H136:H138" si="7">+G136</f>
        <v>150000</v>
      </c>
      <c r="M136" s="42"/>
    </row>
    <row r="137" spans="1:13" x14ac:dyDescent="0.25">
      <c r="A137" s="99">
        <v>2</v>
      </c>
      <c r="B137" s="363" t="s">
        <v>353</v>
      </c>
      <c r="C137" s="364"/>
      <c r="D137" s="100"/>
      <c r="E137" s="101"/>
      <c r="F137" s="100"/>
      <c r="G137" s="365">
        <v>400000</v>
      </c>
      <c r="H137" s="315">
        <f t="shared" si="7"/>
        <v>400000</v>
      </c>
    </row>
    <row r="138" spans="1:13" ht="15.75" thickBot="1" x14ac:dyDescent="0.3">
      <c r="A138" s="99">
        <v>3</v>
      </c>
      <c r="B138" s="366" t="s">
        <v>224</v>
      </c>
      <c r="C138" s="367"/>
      <c r="D138" s="100"/>
      <c r="E138" s="101"/>
      <c r="F138" s="100"/>
      <c r="G138" s="368">
        <v>200000</v>
      </c>
      <c r="H138" s="316">
        <f t="shared" si="7"/>
        <v>200000</v>
      </c>
    </row>
    <row r="139" spans="1:13" ht="15.75" thickBot="1" x14ac:dyDescent="0.3">
      <c r="A139" s="93" t="s">
        <v>81</v>
      </c>
      <c r="B139" s="71" t="s">
        <v>49</v>
      </c>
      <c r="C139" s="94">
        <f>SUM(C140:C177)</f>
        <v>14292215</v>
      </c>
      <c r="D139" s="95"/>
      <c r="E139" s="96"/>
      <c r="F139" s="95"/>
      <c r="G139" s="97">
        <f>SUM(G140:G177)</f>
        <v>14475900</v>
      </c>
      <c r="H139" s="98">
        <f>SUM(H140:H177)</f>
        <v>28768115</v>
      </c>
    </row>
    <row r="140" spans="1:13" x14ac:dyDescent="0.25">
      <c r="A140" s="102">
        <v>1</v>
      </c>
      <c r="B140" s="369" t="s">
        <v>225</v>
      </c>
      <c r="C140" s="370">
        <v>1000000</v>
      </c>
      <c r="D140" s="103"/>
      <c r="E140" s="104"/>
      <c r="F140" s="105"/>
      <c r="G140" s="106">
        <v>700000</v>
      </c>
      <c r="H140" s="105">
        <f>+C140+G140</f>
        <v>1700000</v>
      </c>
    </row>
    <row r="141" spans="1:13" x14ac:dyDescent="0.25">
      <c r="A141" s="107">
        <v>2</v>
      </c>
      <c r="B141" s="371" t="s">
        <v>226</v>
      </c>
      <c r="C141" s="372">
        <v>200000</v>
      </c>
      <c r="D141" s="58"/>
      <c r="E141" s="59"/>
      <c r="F141" s="58"/>
      <c r="G141" s="108">
        <v>200000</v>
      </c>
      <c r="H141" s="58">
        <f>+C141+G141</f>
        <v>400000</v>
      </c>
    </row>
    <row r="142" spans="1:13" x14ac:dyDescent="0.25">
      <c r="A142" s="107">
        <v>3</v>
      </c>
      <c r="B142" s="371" t="s">
        <v>227</v>
      </c>
      <c r="C142" s="372">
        <v>400000</v>
      </c>
      <c r="D142" s="58"/>
      <c r="E142" s="59"/>
      <c r="F142" s="58"/>
      <c r="G142" s="108">
        <v>400000</v>
      </c>
      <c r="H142" s="58">
        <f t="shared" ref="H142:H150" si="8">+C142+G142</f>
        <v>800000</v>
      </c>
    </row>
    <row r="143" spans="1:13" x14ac:dyDescent="0.25">
      <c r="A143" s="107">
        <v>4</v>
      </c>
      <c r="B143" s="373" t="s">
        <v>228</v>
      </c>
      <c r="C143" s="372">
        <v>200000</v>
      </c>
      <c r="D143" s="58"/>
      <c r="E143" s="59"/>
      <c r="F143" s="58"/>
      <c r="G143" s="108">
        <v>200000</v>
      </c>
      <c r="H143" s="58">
        <f t="shared" si="8"/>
        <v>400000</v>
      </c>
    </row>
    <row r="144" spans="1:13" x14ac:dyDescent="0.25">
      <c r="A144" s="107">
        <v>5</v>
      </c>
      <c r="B144" s="434" t="s">
        <v>229</v>
      </c>
      <c r="C144" s="430"/>
      <c r="D144" s="58"/>
      <c r="E144" s="59"/>
      <c r="F144" s="58"/>
      <c r="G144" s="435">
        <v>100000</v>
      </c>
      <c r="H144" s="58">
        <v>100000</v>
      </c>
    </row>
    <row r="145" spans="1:8" x14ac:dyDescent="0.25">
      <c r="A145" s="107">
        <v>6</v>
      </c>
      <c r="B145" s="434" t="s">
        <v>231</v>
      </c>
      <c r="C145" s="430">
        <v>500000</v>
      </c>
      <c r="D145" s="58"/>
      <c r="E145" s="59"/>
      <c r="F145" s="58"/>
      <c r="G145" s="436">
        <v>300000</v>
      </c>
      <c r="H145" s="58">
        <f t="shared" si="8"/>
        <v>800000</v>
      </c>
    </row>
    <row r="146" spans="1:8" x14ac:dyDescent="0.25">
      <c r="A146" s="107">
        <v>7</v>
      </c>
      <c r="B146" s="437" t="s">
        <v>232</v>
      </c>
      <c r="C146" s="430">
        <v>100000</v>
      </c>
      <c r="D146" s="58"/>
      <c r="E146" s="59"/>
      <c r="F146" s="58"/>
      <c r="G146" s="436">
        <v>210000</v>
      </c>
      <c r="H146" s="58">
        <v>310000</v>
      </c>
    </row>
    <row r="147" spans="1:8" x14ac:dyDescent="0.25">
      <c r="A147" s="107">
        <v>8</v>
      </c>
      <c r="B147" s="438" t="s">
        <v>233</v>
      </c>
      <c r="C147" s="430">
        <v>500000</v>
      </c>
      <c r="D147" s="58"/>
      <c r="E147" s="59"/>
      <c r="F147" s="58"/>
      <c r="G147" s="436">
        <v>500000</v>
      </c>
      <c r="H147" s="58">
        <f t="shared" si="8"/>
        <v>1000000</v>
      </c>
    </row>
    <row r="148" spans="1:8" x14ac:dyDescent="0.25">
      <c r="A148" s="107">
        <v>9</v>
      </c>
      <c r="B148" s="438" t="s">
        <v>234</v>
      </c>
      <c r="C148" s="430">
        <v>200000</v>
      </c>
      <c r="D148" s="58"/>
      <c r="E148" s="59"/>
      <c r="F148" s="58"/>
      <c r="G148" s="436">
        <v>200000</v>
      </c>
      <c r="H148" s="58">
        <f t="shared" si="8"/>
        <v>400000</v>
      </c>
    </row>
    <row r="149" spans="1:8" x14ac:dyDescent="0.25">
      <c r="A149" s="107">
        <v>10</v>
      </c>
      <c r="B149" s="438" t="s">
        <v>235</v>
      </c>
      <c r="C149" s="430">
        <v>100000</v>
      </c>
      <c r="D149" s="58"/>
      <c r="E149" s="59"/>
      <c r="F149" s="58"/>
      <c r="G149" s="436">
        <v>100000</v>
      </c>
      <c r="H149" s="58">
        <v>200000</v>
      </c>
    </row>
    <row r="150" spans="1:8" x14ac:dyDescent="0.25">
      <c r="A150" s="107">
        <v>11</v>
      </c>
      <c r="B150" s="439" t="s">
        <v>236</v>
      </c>
      <c r="C150" s="430">
        <v>200000</v>
      </c>
      <c r="D150" s="58"/>
      <c r="E150" s="59"/>
      <c r="F150" s="58"/>
      <c r="G150" s="436">
        <v>300000</v>
      </c>
      <c r="H150" s="58">
        <f t="shared" si="8"/>
        <v>500000</v>
      </c>
    </row>
    <row r="151" spans="1:8" x14ac:dyDescent="0.25">
      <c r="A151" s="107">
        <v>12</v>
      </c>
      <c r="B151" s="438" t="s">
        <v>237</v>
      </c>
      <c r="C151" s="430">
        <v>1500000</v>
      </c>
      <c r="D151" s="58"/>
      <c r="E151" s="59"/>
      <c r="F151" s="58"/>
      <c r="G151" s="436">
        <v>1238514</v>
      </c>
      <c r="H151" s="58">
        <f>+C151+G151</f>
        <v>2738514</v>
      </c>
    </row>
    <row r="152" spans="1:8" x14ac:dyDescent="0.25">
      <c r="A152" s="107">
        <v>13</v>
      </c>
      <c r="B152" s="437" t="s">
        <v>238</v>
      </c>
      <c r="C152" s="430">
        <v>200000</v>
      </c>
      <c r="D152" s="58"/>
      <c r="E152" s="59"/>
      <c r="F152" s="58"/>
      <c r="G152" s="436">
        <v>100000</v>
      </c>
      <c r="H152" s="58">
        <v>300000</v>
      </c>
    </row>
    <row r="153" spans="1:8" x14ac:dyDescent="0.25">
      <c r="A153" s="107">
        <v>14</v>
      </c>
      <c r="B153" s="438" t="s">
        <v>239</v>
      </c>
      <c r="C153" s="430"/>
      <c r="D153" s="58"/>
      <c r="E153" s="59"/>
      <c r="F153" s="58"/>
      <c r="G153" s="436">
        <v>250000</v>
      </c>
      <c r="H153" s="58">
        <v>250000</v>
      </c>
    </row>
    <row r="154" spans="1:8" x14ac:dyDescent="0.25">
      <c r="A154" s="107">
        <v>15</v>
      </c>
      <c r="B154" s="376" t="s">
        <v>240</v>
      </c>
      <c r="C154" s="372"/>
      <c r="D154" s="58"/>
      <c r="E154" s="59"/>
      <c r="F154" s="58"/>
      <c r="G154" s="108">
        <v>78600</v>
      </c>
      <c r="H154" s="58">
        <f t="shared" ref="H154:H177" si="9">+C154+G154</f>
        <v>78600</v>
      </c>
    </row>
    <row r="155" spans="1:8" x14ac:dyDescent="0.25">
      <c r="A155" s="107">
        <v>16</v>
      </c>
      <c r="B155" s="378" t="s">
        <v>241</v>
      </c>
      <c r="C155" s="372"/>
      <c r="D155" s="58"/>
      <c r="E155" s="59"/>
      <c r="F155" s="58"/>
      <c r="G155" s="108">
        <v>100000</v>
      </c>
      <c r="H155" s="58">
        <f t="shared" si="9"/>
        <v>100000</v>
      </c>
    </row>
    <row r="156" spans="1:8" x14ac:dyDescent="0.25">
      <c r="A156" s="107">
        <v>17</v>
      </c>
      <c r="B156" s="376" t="s">
        <v>242</v>
      </c>
      <c r="C156" s="372">
        <v>500000</v>
      </c>
      <c r="D156" s="58"/>
      <c r="E156" s="59"/>
      <c r="F156" s="58"/>
      <c r="G156" s="108">
        <v>500000</v>
      </c>
      <c r="H156" s="58">
        <f t="shared" si="9"/>
        <v>1000000</v>
      </c>
    </row>
    <row r="157" spans="1:8" x14ac:dyDescent="0.25">
      <c r="A157" s="107">
        <v>18</v>
      </c>
      <c r="B157" s="375" t="s">
        <v>243</v>
      </c>
      <c r="C157" s="379">
        <v>200000</v>
      </c>
      <c r="D157" s="58"/>
      <c r="E157" s="59"/>
      <c r="F157" s="58"/>
      <c r="G157" s="108">
        <v>300000</v>
      </c>
      <c r="H157" s="58">
        <f t="shared" si="9"/>
        <v>500000</v>
      </c>
    </row>
    <row r="158" spans="1:8" x14ac:dyDescent="0.25">
      <c r="A158" s="107">
        <v>19</v>
      </c>
      <c r="B158" s="375" t="s">
        <v>244</v>
      </c>
      <c r="C158" s="379">
        <v>200000</v>
      </c>
      <c r="D158" s="58"/>
      <c r="E158" s="59"/>
      <c r="F158" s="58"/>
      <c r="G158" s="108">
        <v>200000</v>
      </c>
      <c r="H158" s="58">
        <f t="shared" si="9"/>
        <v>400000</v>
      </c>
    </row>
    <row r="159" spans="1:8" x14ac:dyDescent="0.25">
      <c r="A159" s="107">
        <v>20</v>
      </c>
      <c r="B159" s="375" t="s">
        <v>245</v>
      </c>
      <c r="C159" s="379">
        <v>200000</v>
      </c>
      <c r="D159" s="58"/>
      <c r="E159" s="59"/>
      <c r="F159" s="58"/>
      <c r="G159" s="108">
        <v>200000</v>
      </c>
      <c r="H159" s="58">
        <f t="shared" si="9"/>
        <v>400000</v>
      </c>
    </row>
    <row r="160" spans="1:8" x14ac:dyDescent="0.25">
      <c r="A160" s="107">
        <v>21</v>
      </c>
      <c r="B160" s="375" t="s">
        <v>246</v>
      </c>
      <c r="C160" s="379">
        <v>300000</v>
      </c>
      <c r="D160" s="58"/>
      <c r="E160" s="59"/>
      <c r="F160" s="58"/>
      <c r="G160" s="108">
        <v>100000</v>
      </c>
      <c r="H160" s="58">
        <f t="shared" si="9"/>
        <v>400000</v>
      </c>
    </row>
    <row r="161" spans="1:8" x14ac:dyDescent="0.25">
      <c r="A161" s="107">
        <v>22</v>
      </c>
      <c r="B161" s="375" t="s">
        <v>247</v>
      </c>
      <c r="C161" s="379">
        <v>300000</v>
      </c>
      <c r="D161" s="58"/>
      <c r="E161" s="59"/>
      <c r="F161" s="58"/>
      <c r="G161" s="108">
        <v>150000</v>
      </c>
      <c r="H161" s="58">
        <f t="shared" si="9"/>
        <v>450000</v>
      </c>
    </row>
    <row r="162" spans="1:8" x14ac:dyDescent="0.25">
      <c r="A162" s="107">
        <v>23</v>
      </c>
      <c r="B162" s="375" t="s">
        <v>248</v>
      </c>
      <c r="C162" s="379">
        <v>200000</v>
      </c>
      <c r="D162" s="58"/>
      <c r="E162" s="59"/>
      <c r="F162" s="58"/>
      <c r="G162" s="108">
        <v>150000</v>
      </c>
      <c r="H162" s="58">
        <f t="shared" si="9"/>
        <v>350000</v>
      </c>
    </row>
    <row r="163" spans="1:8" x14ac:dyDescent="0.25">
      <c r="A163" s="107">
        <v>24</v>
      </c>
      <c r="B163" s="380" t="s">
        <v>249</v>
      </c>
      <c r="C163" s="372">
        <v>100000</v>
      </c>
      <c r="D163" s="58"/>
      <c r="E163" s="59"/>
      <c r="F163" s="58"/>
      <c r="G163" s="108">
        <v>100000</v>
      </c>
      <c r="H163" s="58">
        <f t="shared" si="9"/>
        <v>200000</v>
      </c>
    </row>
    <row r="164" spans="1:8" x14ac:dyDescent="0.25">
      <c r="A164" s="107">
        <v>25</v>
      </c>
      <c r="B164" s="380" t="s">
        <v>250</v>
      </c>
      <c r="C164" s="372">
        <v>200000</v>
      </c>
      <c r="D164" s="58"/>
      <c r="E164" s="59"/>
      <c r="F164" s="58"/>
      <c r="G164" s="108">
        <v>200000</v>
      </c>
      <c r="H164" s="58">
        <f t="shared" si="9"/>
        <v>400000</v>
      </c>
    </row>
    <row r="165" spans="1:8" x14ac:dyDescent="0.25">
      <c r="A165" s="107">
        <v>26</v>
      </c>
      <c r="B165" s="373" t="s">
        <v>251</v>
      </c>
      <c r="C165" s="372">
        <v>0</v>
      </c>
      <c r="D165" s="58"/>
      <c r="E165" s="59"/>
      <c r="F165" s="58"/>
      <c r="G165" s="108">
        <v>100000</v>
      </c>
      <c r="H165" s="58">
        <f t="shared" si="9"/>
        <v>100000</v>
      </c>
    </row>
    <row r="166" spans="1:8" x14ac:dyDescent="0.25">
      <c r="A166" s="107">
        <v>27</v>
      </c>
      <c r="B166" s="373" t="s">
        <v>252</v>
      </c>
      <c r="C166" s="372">
        <v>500000</v>
      </c>
      <c r="D166" s="58"/>
      <c r="E166" s="59"/>
      <c r="F166" s="58"/>
      <c r="G166" s="108">
        <v>300000</v>
      </c>
      <c r="H166" s="58">
        <f t="shared" si="9"/>
        <v>800000</v>
      </c>
    </row>
    <row r="167" spans="1:8" x14ac:dyDescent="0.25">
      <c r="A167" s="107">
        <v>28</v>
      </c>
      <c r="B167" s="377" t="s">
        <v>253</v>
      </c>
      <c r="C167" s="372">
        <v>500000</v>
      </c>
      <c r="D167" s="58"/>
      <c r="E167" s="59"/>
      <c r="F167" s="58"/>
      <c r="G167" s="108">
        <v>500000</v>
      </c>
      <c r="H167" s="58">
        <f t="shared" si="9"/>
        <v>1000000</v>
      </c>
    </row>
    <row r="168" spans="1:8" x14ac:dyDescent="0.25">
      <c r="A168" s="107">
        <v>29</v>
      </c>
      <c r="B168" s="373" t="s">
        <v>254</v>
      </c>
      <c r="C168" s="372">
        <v>200000</v>
      </c>
      <c r="D168" s="58"/>
      <c r="E168" s="59"/>
      <c r="F168" s="58"/>
      <c r="G168" s="108">
        <v>100000</v>
      </c>
      <c r="H168" s="58">
        <f t="shared" si="9"/>
        <v>300000</v>
      </c>
    </row>
    <row r="169" spans="1:8" x14ac:dyDescent="0.25">
      <c r="A169" s="107">
        <v>30</v>
      </c>
      <c r="B169" s="373" t="s">
        <v>255</v>
      </c>
      <c r="C169" s="372">
        <v>250000</v>
      </c>
      <c r="D169" s="58"/>
      <c r="E169" s="59"/>
      <c r="F169" s="58"/>
      <c r="G169" s="108">
        <v>250000</v>
      </c>
      <c r="H169" s="58">
        <f t="shared" si="9"/>
        <v>500000</v>
      </c>
    </row>
    <row r="170" spans="1:8" x14ac:dyDescent="0.25">
      <c r="A170" s="107">
        <v>31</v>
      </c>
      <c r="B170" s="373" t="s">
        <v>256</v>
      </c>
      <c r="C170" s="372">
        <v>200000</v>
      </c>
      <c r="D170" s="58"/>
      <c r="E170" s="59"/>
      <c r="F170" s="58"/>
      <c r="G170" s="108">
        <v>50000</v>
      </c>
      <c r="H170" s="58">
        <f t="shared" si="9"/>
        <v>250000</v>
      </c>
    </row>
    <row r="171" spans="1:8" x14ac:dyDescent="0.25">
      <c r="A171" s="107">
        <v>32</v>
      </c>
      <c r="B171" s="373" t="s">
        <v>257</v>
      </c>
      <c r="C171" s="372">
        <v>191000</v>
      </c>
      <c r="D171" s="58"/>
      <c r="E171" s="59"/>
      <c r="F171" s="58"/>
      <c r="G171" s="108">
        <v>200000</v>
      </c>
      <c r="H171" s="58">
        <f t="shared" si="9"/>
        <v>391000</v>
      </c>
    </row>
    <row r="172" spans="1:8" x14ac:dyDescent="0.25">
      <c r="A172" s="107">
        <v>33</v>
      </c>
      <c r="B172" s="373" t="s">
        <v>258</v>
      </c>
      <c r="C172" s="372">
        <v>100000</v>
      </c>
      <c r="D172" s="58"/>
      <c r="E172" s="59"/>
      <c r="F172" s="58"/>
      <c r="G172" s="108">
        <v>100000</v>
      </c>
      <c r="H172" s="58">
        <f t="shared" si="9"/>
        <v>200000</v>
      </c>
    </row>
    <row r="173" spans="1:8" x14ac:dyDescent="0.25">
      <c r="A173" s="107">
        <v>34</v>
      </c>
      <c r="B173" s="373" t="s">
        <v>259</v>
      </c>
      <c r="C173" s="372">
        <v>800000</v>
      </c>
      <c r="D173" s="58"/>
      <c r="E173" s="59"/>
      <c r="F173" s="58"/>
      <c r="G173" s="108">
        <v>1000000</v>
      </c>
      <c r="H173" s="58">
        <f t="shared" si="9"/>
        <v>1800000</v>
      </c>
    </row>
    <row r="174" spans="1:8" x14ac:dyDescent="0.25">
      <c r="A174" s="107">
        <v>35</v>
      </c>
      <c r="B174" s="371" t="s">
        <v>260</v>
      </c>
      <c r="C174" s="372">
        <v>1200000</v>
      </c>
      <c r="D174" s="58"/>
      <c r="E174" s="59"/>
      <c r="F174" s="58"/>
      <c r="G174" s="108">
        <v>1300000</v>
      </c>
      <c r="H174" s="58">
        <f t="shared" si="9"/>
        <v>2500000</v>
      </c>
    </row>
    <row r="175" spans="1:8" x14ac:dyDescent="0.25">
      <c r="A175" s="107">
        <v>36</v>
      </c>
      <c r="B175" s="373" t="s">
        <v>261</v>
      </c>
      <c r="C175" s="372">
        <v>51215</v>
      </c>
      <c r="D175" s="58"/>
      <c r="E175" s="59"/>
      <c r="F175" s="58"/>
      <c r="G175" s="108">
        <v>48786</v>
      </c>
      <c r="H175" s="58">
        <f t="shared" si="9"/>
        <v>100001</v>
      </c>
    </row>
    <row r="176" spans="1:8" x14ac:dyDescent="0.25">
      <c r="A176" s="107">
        <v>37</v>
      </c>
      <c r="B176" s="371" t="s">
        <v>262</v>
      </c>
      <c r="C176" s="372">
        <v>3000000</v>
      </c>
      <c r="D176" s="58"/>
      <c r="E176" s="59"/>
      <c r="F176" s="58"/>
      <c r="G176" s="108">
        <v>3500000</v>
      </c>
      <c r="H176" s="58">
        <f t="shared" si="9"/>
        <v>6500000</v>
      </c>
    </row>
    <row r="177" spans="1:8" ht="15.75" thickBot="1" x14ac:dyDescent="0.3">
      <c r="A177" s="107">
        <v>38</v>
      </c>
      <c r="B177" s="381" t="s">
        <v>263</v>
      </c>
      <c r="C177" s="382">
        <v>0</v>
      </c>
      <c r="D177" s="58"/>
      <c r="E177" s="59"/>
      <c r="F177" s="58"/>
      <c r="G177" s="108">
        <v>150000</v>
      </c>
      <c r="H177" s="58">
        <f t="shared" si="9"/>
        <v>150000</v>
      </c>
    </row>
    <row r="178" spans="1:8" ht="15.75" thickBot="1" x14ac:dyDescent="0.3">
      <c r="A178" s="93" t="s">
        <v>82</v>
      </c>
      <c r="B178" s="71" t="s">
        <v>83</v>
      </c>
      <c r="C178" s="162">
        <f>SUM(C179:C189)</f>
        <v>1600000</v>
      </c>
      <c r="D178" s="95"/>
      <c r="E178" s="96"/>
      <c r="F178" s="98">
        <f>+F189</f>
        <v>1000000</v>
      </c>
      <c r="G178" s="97">
        <f>SUM(G179:G189)</f>
        <v>4010000</v>
      </c>
      <c r="H178" s="98">
        <f>+F178+G178+C178</f>
        <v>6610000</v>
      </c>
    </row>
    <row r="179" spans="1:8" ht="25.5" x14ac:dyDescent="0.25">
      <c r="A179" s="109">
        <v>1</v>
      </c>
      <c r="B179" s="369" t="s">
        <v>264</v>
      </c>
      <c r="C179" s="370">
        <v>400000</v>
      </c>
      <c r="D179" s="100"/>
      <c r="E179" s="110"/>
      <c r="F179" s="100"/>
      <c r="G179" s="362">
        <v>600000</v>
      </c>
      <c r="H179" s="111">
        <f>+G179+C179</f>
        <v>1000000</v>
      </c>
    </row>
    <row r="180" spans="1:8" x14ac:dyDescent="0.25">
      <c r="A180" s="112">
        <v>2</v>
      </c>
      <c r="B180" s="373" t="s">
        <v>265</v>
      </c>
      <c r="C180" s="372"/>
      <c r="D180" s="113"/>
      <c r="E180" s="114"/>
      <c r="F180" s="113"/>
      <c r="G180" s="365">
        <v>260000</v>
      </c>
      <c r="H180" s="111">
        <f>+C180+G180</f>
        <v>260000</v>
      </c>
    </row>
    <row r="181" spans="1:8" ht="25.5" x14ac:dyDescent="0.25">
      <c r="A181" s="112">
        <v>3</v>
      </c>
      <c r="B181" s="373" t="s">
        <v>266</v>
      </c>
      <c r="C181" s="372"/>
      <c r="D181" s="113"/>
      <c r="E181" s="114"/>
      <c r="F181" s="113"/>
      <c r="G181" s="365">
        <v>300000</v>
      </c>
      <c r="H181" s="111">
        <f t="shared" ref="H181:H188" si="10">+C181+G181</f>
        <v>300000</v>
      </c>
    </row>
    <row r="182" spans="1:8" ht="25.5" x14ac:dyDescent="0.25">
      <c r="A182" s="107">
        <v>4</v>
      </c>
      <c r="B182" s="376" t="s">
        <v>267</v>
      </c>
      <c r="C182" s="372">
        <v>500000</v>
      </c>
      <c r="D182" s="113"/>
      <c r="E182" s="114"/>
      <c r="F182" s="113"/>
      <c r="G182" s="365">
        <v>600000</v>
      </c>
      <c r="H182" s="111">
        <f t="shared" si="10"/>
        <v>1100000</v>
      </c>
    </row>
    <row r="183" spans="1:8" ht="25.5" x14ac:dyDescent="0.25">
      <c r="A183" s="107">
        <v>5</v>
      </c>
      <c r="B183" s="376" t="s">
        <v>268</v>
      </c>
      <c r="C183" s="372"/>
      <c r="D183" s="113"/>
      <c r="E183" s="114"/>
      <c r="F183" s="113"/>
      <c r="G183" s="365">
        <v>200000</v>
      </c>
      <c r="H183" s="111">
        <f t="shared" si="10"/>
        <v>200000</v>
      </c>
    </row>
    <row r="184" spans="1:8" x14ac:dyDescent="0.25">
      <c r="A184" s="112">
        <v>6</v>
      </c>
      <c r="B184" s="433" t="s">
        <v>355</v>
      </c>
      <c r="C184" s="430">
        <v>700000</v>
      </c>
      <c r="D184" s="113"/>
      <c r="E184" s="114"/>
      <c r="F184" s="113"/>
      <c r="G184" s="431">
        <v>1300000</v>
      </c>
      <c r="H184" s="432">
        <f t="shared" si="10"/>
        <v>2000000</v>
      </c>
    </row>
    <row r="185" spans="1:8" ht="25.5" x14ac:dyDescent="0.25">
      <c r="A185" s="112">
        <v>7</v>
      </c>
      <c r="B185" s="376" t="s">
        <v>269</v>
      </c>
      <c r="C185" s="372"/>
      <c r="D185" s="113"/>
      <c r="E185" s="114"/>
      <c r="F185" s="113"/>
      <c r="G185" s="365">
        <v>100000</v>
      </c>
      <c r="H185" s="111">
        <f t="shared" si="10"/>
        <v>100000</v>
      </c>
    </row>
    <row r="186" spans="1:8" ht="25.5" x14ac:dyDescent="0.25">
      <c r="A186" s="107">
        <v>8</v>
      </c>
      <c r="B186" s="373" t="s">
        <v>270</v>
      </c>
      <c r="C186" s="372"/>
      <c r="D186" s="113"/>
      <c r="E186" s="114"/>
      <c r="F186" s="113"/>
      <c r="G186" s="365">
        <v>200000</v>
      </c>
      <c r="H186" s="111">
        <f t="shared" si="10"/>
        <v>200000</v>
      </c>
    </row>
    <row r="187" spans="1:8" ht="25.5" x14ac:dyDescent="0.25">
      <c r="A187" s="112">
        <v>9</v>
      </c>
      <c r="B187" s="373" t="s">
        <v>271</v>
      </c>
      <c r="C187" s="372"/>
      <c r="D187" s="113"/>
      <c r="E187" s="114"/>
      <c r="F187" s="113"/>
      <c r="G187" s="365">
        <v>300000</v>
      </c>
      <c r="H187" s="111">
        <f t="shared" si="10"/>
        <v>300000</v>
      </c>
    </row>
    <row r="188" spans="1:8" ht="25.5" x14ac:dyDescent="0.25">
      <c r="A188" s="112">
        <v>10</v>
      </c>
      <c r="B188" s="373" t="s">
        <v>272</v>
      </c>
      <c r="C188" s="372"/>
      <c r="D188" s="113"/>
      <c r="E188" s="114"/>
      <c r="F188" s="113"/>
      <c r="G188" s="365">
        <v>150000</v>
      </c>
      <c r="H188" s="111">
        <f t="shared" si="10"/>
        <v>150000</v>
      </c>
    </row>
    <row r="189" spans="1:8" ht="15.75" thickBot="1" x14ac:dyDescent="0.3">
      <c r="A189" s="107">
        <v>11</v>
      </c>
      <c r="B189" s="317" t="s">
        <v>85</v>
      </c>
      <c r="C189" s="269"/>
      <c r="D189" s="113"/>
      <c r="E189" s="114"/>
      <c r="F189" s="113">
        <v>1000000</v>
      </c>
      <c r="G189" s="115">
        <v>0</v>
      </c>
      <c r="H189" s="111">
        <f>+F189</f>
        <v>1000000</v>
      </c>
    </row>
    <row r="190" spans="1:8" ht="15.75" thickBot="1" x14ac:dyDescent="0.3">
      <c r="A190" s="93" t="s">
        <v>86</v>
      </c>
      <c r="B190" s="71" t="s">
        <v>87</v>
      </c>
      <c r="C190" s="94">
        <f>+C191</f>
        <v>0</v>
      </c>
      <c r="D190" s="95"/>
      <c r="E190" s="96"/>
      <c r="F190" s="95"/>
      <c r="G190" s="97">
        <f>+G191</f>
        <v>500000</v>
      </c>
      <c r="H190" s="98">
        <f>SUM(H191:H191)</f>
        <v>500000</v>
      </c>
    </row>
    <row r="191" spans="1:8" ht="15.75" thickBot="1" x14ac:dyDescent="0.3">
      <c r="A191" s="107">
        <v>1</v>
      </c>
      <c r="B191" s="383" t="s">
        <v>273</v>
      </c>
      <c r="C191" s="384"/>
      <c r="D191" s="113"/>
      <c r="E191" s="114"/>
      <c r="F191" s="113"/>
      <c r="G191" s="116">
        <v>500000</v>
      </c>
      <c r="H191" s="117">
        <f>+G191</f>
        <v>500000</v>
      </c>
    </row>
    <row r="192" spans="1:8" ht="15.75" thickBot="1" x14ac:dyDescent="0.3">
      <c r="A192" s="93" t="s">
        <v>88</v>
      </c>
      <c r="B192" s="71" t="s">
        <v>89</v>
      </c>
      <c r="C192" s="94">
        <f>SUM(C193:C197)</f>
        <v>0</v>
      </c>
      <c r="D192" s="95"/>
      <c r="E192" s="96"/>
      <c r="F192" s="95"/>
      <c r="G192" s="97">
        <f>SUM(G193:G197)</f>
        <v>890000</v>
      </c>
      <c r="H192" s="98">
        <f>SUM(H193:H197)</f>
        <v>890000</v>
      </c>
    </row>
    <row r="193" spans="1:8" x14ac:dyDescent="0.25">
      <c r="A193" s="107">
        <v>1</v>
      </c>
      <c r="B193" s="369" t="s">
        <v>274</v>
      </c>
      <c r="C193" s="361"/>
      <c r="D193" s="113"/>
      <c r="E193" s="114"/>
      <c r="F193" s="113"/>
      <c r="G193" s="385">
        <v>50000</v>
      </c>
      <c r="H193" s="117">
        <f t="shared" ref="H193:H195" si="11">+G193</f>
        <v>50000</v>
      </c>
    </row>
    <row r="194" spans="1:8" x14ac:dyDescent="0.25">
      <c r="A194" s="107">
        <v>2</v>
      </c>
      <c r="B194" s="373" t="s">
        <v>275</v>
      </c>
      <c r="C194" s="364"/>
      <c r="D194" s="113"/>
      <c r="E194" s="114"/>
      <c r="F194" s="113"/>
      <c r="G194" s="374">
        <v>50000</v>
      </c>
      <c r="H194" s="117">
        <f t="shared" si="11"/>
        <v>50000</v>
      </c>
    </row>
    <row r="195" spans="1:8" x14ac:dyDescent="0.25">
      <c r="A195" s="107">
        <v>3</v>
      </c>
      <c r="B195" s="373" t="s">
        <v>90</v>
      </c>
      <c r="C195" s="364"/>
      <c r="D195" s="113"/>
      <c r="E195" s="114"/>
      <c r="F195" s="113"/>
      <c r="G195" s="374">
        <v>350000</v>
      </c>
      <c r="H195" s="117">
        <f t="shared" si="11"/>
        <v>350000</v>
      </c>
    </row>
    <row r="196" spans="1:8" x14ac:dyDescent="0.25">
      <c r="A196" s="107">
        <v>4</v>
      </c>
      <c r="B196" s="373" t="s">
        <v>276</v>
      </c>
      <c r="C196" s="364"/>
      <c r="D196" s="113"/>
      <c r="E196" s="114"/>
      <c r="F196" s="113"/>
      <c r="G196" s="374">
        <v>400000</v>
      </c>
      <c r="H196" s="117">
        <f t="shared" ref="H196:H197" si="12">+G196</f>
        <v>400000</v>
      </c>
    </row>
    <row r="197" spans="1:8" ht="15.75" thickBot="1" x14ac:dyDescent="0.3">
      <c r="A197" s="107">
        <v>5</v>
      </c>
      <c r="B197" s="386" t="s">
        <v>277</v>
      </c>
      <c r="C197" s="367"/>
      <c r="D197" s="113"/>
      <c r="E197" s="114"/>
      <c r="F197" s="113"/>
      <c r="G197" s="387">
        <v>40000</v>
      </c>
      <c r="H197" s="117">
        <f t="shared" si="12"/>
        <v>40000</v>
      </c>
    </row>
    <row r="198" spans="1:8" ht="15.75" thickBot="1" x14ac:dyDescent="0.3">
      <c r="A198" s="93" t="s">
        <v>91</v>
      </c>
      <c r="B198" s="71" t="s">
        <v>37</v>
      </c>
      <c r="C198" s="94">
        <f>SUM(C199:C207)</f>
        <v>0</v>
      </c>
      <c r="D198" s="95"/>
      <c r="E198" s="96"/>
      <c r="F198" s="95"/>
      <c r="G198" s="97">
        <f>SUM(G199:G207)</f>
        <v>1850000</v>
      </c>
      <c r="H198" s="98">
        <f>SUM(H199:H207)</f>
        <v>1850000</v>
      </c>
    </row>
    <row r="199" spans="1:8" x14ac:dyDescent="0.25">
      <c r="A199" s="102">
        <v>1</v>
      </c>
      <c r="B199" s="388" t="s">
        <v>278</v>
      </c>
      <c r="C199" s="361"/>
      <c r="D199" s="100"/>
      <c r="E199" s="110"/>
      <c r="F199" s="118"/>
      <c r="G199" s="385">
        <v>300000</v>
      </c>
      <c r="H199" s="100">
        <f>+G199</f>
        <v>300000</v>
      </c>
    </row>
    <row r="200" spans="1:8" x14ac:dyDescent="0.25">
      <c r="A200" s="107">
        <v>2</v>
      </c>
      <c r="B200" s="389" t="s">
        <v>279</v>
      </c>
      <c r="C200" s="364">
        <v>0</v>
      </c>
      <c r="D200" s="113"/>
      <c r="E200" s="114"/>
      <c r="F200" s="113"/>
      <c r="G200" s="374">
        <v>300000</v>
      </c>
      <c r="H200" s="113">
        <f>+G200</f>
        <v>300000</v>
      </c>
    </row>
    <row r="201" spans="1:8" x14ac:dyDescent="0.25">
      <c r="A201" s="107">
        <v>3</v>
      </c>
      <c r="B201" s="389" t="s">
        <v>280</v>
      </c>
      <c r="C201" s="364">
        <v>0</v>
      </c>
      <c r="D201" s="113"/>
      <c r="E201" s="114"/>
      <c r="F201" s="113"/>
      <c r="G201" s="374">
        <v>300000</v>
      </c>
      <c r="H201" s="113">
        <f t="shared" ref="H201:H207" si="13">+G201</f>
        <v>300000</v>
      </c>
    </row>
    <row r="202" spans="1:8" x14ac:dyDescent="0.25">
      <c r="A202" s="107">
        <v>4</v>
      </c>
      <c r="B202" s="373" t="s">
        <v>281</v>
      </c>
      <c r="C202" s="364"/>
      <c r="D202" s="113"/>
      <c r="E202" s="114"/>
      <c r="F202" s="113"/>
      <c r="G202" s="374">
        <v>100000</v>
      </c>
      <c r="H202" s="113">
        <f t="shared" si="13"/>
        <v>100000</v>
      </c>
    </row>
    <row r="203" spans="1:8" x14ac:dyDescent="0.25">
      <c r="A203" s="107">
        <v>5</v>
      </c>
      <c r="B203" s="373" t="s">
        <v>282</v>
      </c>
      <c r="C203" s="364"/>
      <c r="D203" s="113"/>
      <c r="E203" s="114"/>
      <c r="F203" s="113"/>
      <c r="G203" s="374">
        <v>100000</v>
      </c>
      <c r="H203" s="113">
        <f t="shared" si="13"/>
        <v>100000</v>
      </c>
    </row>
    <row r="204" spans="1:8" x14ac:dyDescent="0.25">
      <c r="A204" s="107">
        <v>6</v>
      </c>
      <c r="B204" s="376" t="s">
        <v>354</v>
      </c>
      <c r="C204" s="364"/>
      <c r="D204" s="113"/>
      <c r="E204" s="114"/>
      <c r="F204" s="113"/>
      <c r="G204" s="374">
        <v>350000</v>
      </c>
      <c r="H204" s="113">
        <f t="shared" si="13"/>
        <v>350000</v>
      </c>
    </row>
    <row r="205" spans="1:8" x14ac:dyDescent="0.25">
      <c r="A205" s="107">
        <v>7</v>
      </c>
      <c r="B205" s="373" t="s">
        <v>283</v>
      </c>
      <c r="C205" s="364"/>
      <c r="D205" s="113"/>
      <c r="E205" s="114"/>
      <c r="F205" s="113"/>
      <c r="G205" s="374">
        <v>60000</v>
      </c>
      <c r="H205" s="113">
        <f t="shared" si="13"/>
        <v>60000</v>
      </c>
    </row>
    <row r="206" spans="1:8" x14ac:dyDescent="0.25">
      <c r="A206" s="107">
        <v>8</v>
      </c>
      <c r="B206" s="373" t="s">
        <v>284</v>
      </c>
      <c r="C206" s="364"/>
      <c r="D206" s="113"/>
      <c r="E206" s="114"/>
      <c r="F206" s="113"/>
      <c r="G206" s="374">
        <v>140000</v>
      </c>
      <c r="H206" s="113">
        <f t="shared" si="13"/>
        <v>140000</v>
      </c>
    </row>
    <row r="207" spans="1:8" ht="15.75" thickBot="1" x14ac:dyDescent="0.3">
      <c r="A207" s="107">
        <v>9</v>
      </c>
      <c r="B207" s="390" t="s">
        <v>285</v>
      </c>
      <c r="C207" s="367"/>
      <c r="D207" s="113"/>
      <c r="E207" s="114"/>
      <c r="F207" s="113"/>
      <c r="G207" s="387">
        <v>200000</v>
      </c>
      <c r="H207" s="113">
        <f t="shared" si="13"/>
        <v>200000</v>
      </c>
    </row>
    <row r="208" spans="1:8" ht="15.75" thickBot="1" x14ac:dyDescent="0.3">
      <c r="A208" s="93" t="s">
        <v>92</v>
      </c>
      <c r="B208" s="71" t="s">
        <v>93</v>
      </c>
      <c r="C208" s="94">
        <f>+C210+C209</f>
        <v>400000</v>
      </c>
      <c r="D208" s="95"/>
      <c r="E208" s="96"/>
      <c r="F208" s="95"/>
      <c r="G208" s="97">
        <f>SUM(G209:G210)</f>
        <v>450000</v>
      </c>
      <c r="H208" s="60">
        <f>SUM(H209:H210)</f>
        <v>850000</v>
      </c>
    </row>
    <row r="209" spans="1:8" x14ac:dyDescent="0.25">
      <c r="A209" s="102">
        <v>1</v>
      </c>
      <c r="B209" s="391" t="s">
        <v>286</v>
      </c>
      <c r="C209" s="392">
        <v>150000</v>
      </c>
      <c r="D209" s="103"/>
      <c r="E209" s="104"/>
      <c r="F209" s="105"/>
      <c r="G209" s="119">
        <v>200000</v>
      </c>
      <c r="H209" s="120">
        <f>+C209+G209</f>
        <v>350000</v>
      </c>
    </row>
    <row r="210" spans="1:8" ht="15.75" thickBot="1" x14ac:dyDescent="0.3">
      <c r="A210" s="99">
        <v>2</v>
      </c>
      <c r="B210" s="373" t="s">
        <v>287</v>
      </c>
      <c r="C210" s="392">
        <v>250000</v>
      </c>
      <c r="D210" s="103"/>
      <c r="E210" s="121"/>
      <c r="F210" s="103"/>
      <c r="G210" s="122">
        <v>250000</v>
      </c>
      <c r="H210" s="120">
        <f>+C210+G210</f>
        <v>500000</v>
      </c>
    </row>
    <row r="211" spans="1:8" ht="15.75" thickBot="1" x14ac:dyDescent="0.3">
      <c r="A211" s="93" t="s">
        <v>94</v>
      </c>
      <c r="B211" s="71" t="s">
        <v>95</v>
      </c>
      <c r="C211" s="123">
        <f>+C212+C213+C214+C215+C216+C217+C219+C220</f>
        <v>0</v>
      </c>
      <c r="D211" s="95"/>
      <c r="E211" s="124"/>
      <c r="F211" s="95"/>
      <c r="G211" s="94">
        <f>SUM(G212:G220)</f>
        <v>1060000</v>
      </c>
      <c r="H211" s="60">
        <f>SUM(H212:H220)</f>
        <v>1060000</v>
      </c>
    </row>
    <row r="212" spans="1:8" x14ac:dyDescent="0.25">
      <c r="A212" s="99">
        <v>1</v>
      </c>
      <c r="B212" s="391" t="s">
        <v>288</v>
      </c>
      <c r="C212" s="393"/>
      <c r="D212" s="105"/>
      <c r="E212" s="125"/>
      <c r="F212" s="103"/>
      <c r="G212" s="394">
        <v>50000</v>
      </c>
      <c r="H212" s="126">
        <f>+C212+G212</f>
        <v>50000</v>
      </c>
    </row>
    <row r="213" spans="1:8" x14ac:dyDescent="0.25">
      <c r="A213" s="107">
        <v>2</v>
      </c>
      <c r="B213" s="389" t="s">
        <v>289</v>
      </c>
      <c r="C213" s="395"/>
      <c r="D213" s="58"/>
      <c r="E213" s="127"/>
      <c r="F213" s="58"/>
      <c r="G213" s="396">
        <v>50000</v>
      </c>
      <c r="H213" s="128">
        <f>+C213+G213</f>
        <v>50000</v>
      </c>
    </row>
    <row r="214" spans="1:8" x14ac:dyDescent="0.25">
      <c r="A214" s="107">
        <v>3</v>
      </c>
      <c r="B214" s="397" t="s">
        <v>290</v>
      </c>
      <c r="C214" s="384"/>
      <c r="D214" s="58"/>
      <c r="E214" s="127"/>
      <c r="F214" s="58"/>
      <c r="G214" s="398">
        <v>100000</v>
      </c>
      <c r="H214" s="128">
        <f t="shared" ref="H214:H220" si="14">+C214+G214</f>
        <v>100000</v>
      </c>
    </row>
    <row r="215" spans="1:8" x14ac:dyDescent="0.25">
      <c r="A215" s="107">
        <v>4</v>
      </c>
      <c r="B215" s="373" t="s">
        <v>291</v>
      </c>
      <c r="C215" s="395"/>
      <c r="D215" s="58"/>
      <c r="E215" s="127"/>
      <c r="F215" s="58"/>
      <c r="G215" s="396">
        <v>100000</v>
      </c>
      <c r="H215" s="128">
        <f t="shared" si="14"/>
        <v>100000</v>
      </c>
    </row>
    <row r="216" spans="1:8" x14ac:dyDescent="0.25">
      <c r="A216" s="107">
        <v>5</v>
      </c>
      <c r="B216" s="399" t="s">
        <v>292</v>
      </c>
      <c r="C216" s="395"/>
      <c r="D216" s="58"/>
      <c r="E216" s="127"/>
      <c r="F216" s="58"/>
      <c r="G216" s="396">
        <v>100000</v>
      </c>
      <c r="H216" s="128">
        <f t="shared" si="14"/>
        <v>100000</v>
      </c>
    </row>
    <row r="217" spans="1:8" x14ac:dyDescent="0.25">
      <c r="A217" s="107">
        <v>6</v>
      </c>
      <c r="B217" s="399" t="s">
        <v>293</v>
      </c>
      <c r="C217" s="395"/>
      <c r="D217" s="58"/>
      <c r="E217" s="127"/>
      <c r="F217" s="58"/>
      <c r="G217" s="396">
        <v>60000</v>
      </c>
      <c r="H217" s="128">
        <f t="shared" si="14"/>
        <v>60000</v>
      </c>
    </row>
    <row r="218" spans="1:8" x14ac:dyDescent="0.25">
      <c r="A218" s="107">
        <v>7</v>
      </c>
      <c r="B218" s="389" t="s">
        <v>294</v>
      </c>
      <c r="C218" s="400"/>
      <c r="D218" s="58"/>
      <c r="E218" s="127"/>
      <c r="F218" s="58"/>
      <c r="G218" s="401">
        <v>200000</v>
      </c>
      <c r="H218" s="128">
        <f t="shared" si="14"/>
        <v>200000</v>
      </c>
    </row>
    <row r="219" spans="1:8" x14ac:dyDescent="0.25">
      <c r="A219" s="107">
        <v>8</v>
      </c>
      <c r="B219" s="380" t="s">
        <v>295</v>
      </c>
      <c r="C219" s="395"/>
      <c r="D219" s="58"/>
      <c r="E219" s="127"/>
      <c r="F219" s="58"/>
      <c r="G219" s="396">
        <v>200000</v>
      </c>
      <c r="H219" s="128">
        <f t="shared" si="14"/>
        <v>200000</v>
      </c>
    </row>
    <row r="220" spans="1:8" ht="15.75" thickBot="1" x14ac:dyDescent="0.3">
      <c r="A220" s="107">
        <v>9</v>
      </c>
      <c r="B220" s="380" t="s">
        <v>296</v>
      </c>
      <c r="C220" s="384"/>
      <c r="D220" s="129"/>
      <c r="E220" s="127"/>
      <c r="F220" s="58"/>
      <c r="G220" s="398">
        <v>200000</v>
      </c>
      <c r="H220" s="128">
        <f t="shared" si="14"/>
        <v>200000</v>
      </c>
    </row>
    <row r="221" spans="1:8" ht="15.75" thickBot="1" x14ac:dyDescent="0.3">
      <c r="A221" s="93" t="s">
        <v>96</v>
      </c>
      <c r="B221" s="130" t="s">
        <v>97</v>
      </c>
      <c r="C221" s="94">
        <f>+C222</f>
        <v>0</v>
      </c>
      <c r="D221" s="95"/>
      <c r="E221" s="124"/>
      <c r="F221" s="95"/>
      <c r="G221" s="94">
        <f>+G222+G223</f>
        <v>200000</v>
      </c>
      <c r="H221" s="98">
        <f>+H222+H223</f>
        <v>200000</v>
      </c>
    </row>
    <row r="222" spans="1:8" x14ac:dyDescent="0.25">
      <c r="A222" s="418">
        <v>1</v>
      </c>
      <c r="B222" s="402" t="s">
        <v>297</v>
      </c>
      <c r="C222" s="384"/>
      <c r="D222" s="419"/>
      <c r="E222" s="422"/>
      <c r="F222" s="419"/>
      <c r="G222" s="420">
        <v>100000</v>
      </c>
      <c r="H222" s="421">
        <f t="shared" ref="H222:H224" si="15">+C222+G222</f>
        <v>100000</v>
      </c>
    </row>
    <row r="223" spans="1:8" x14ac:dyDescent="0.25">
      <c r="A223" s="112">
        <v>2</v>
      </c>
      <c r="B223" s="373" t="s">
        <v>84</v>
      </c>
      <c r="C223" s="372"/>
      <c r="D223" s="113"/>
      <c r="E223" s="114"/>
      <c r="F223" s="113"/>
      <c r="G223" s="374">
        <v>100000</v>
      </c>
      <c r="H223" s="428">
        <f>+G223</f>
        <v>100000</v>
      </c>
    </row>
    <row r="224" spans="1:8" ht="15.75" thickBot="1" x14ac:dyDescent="0.3">
      <c r="A224" s="423" t="s">
        <v>98</v>
      </c>
      <c r="B224" s="130" t="s">
        <v>99</v>
      </c>
      <c r="C224" s="424">
        <f>SUM(C225:C229)</f>
        <v>280000</v>
      </c>
      <c r="D224" s="425"/>
      <c r="E224" s="426"/>
      <c r="F224" s="425"/>
      <c r="G224" s="427">
        <f>SUM(G225:G229)</f>
        <v>1072000</v>
      </c>
      <c r="H224" s="77">
        <f t="shared" si="15"/>
        <v>1352000</v>
      </c>
    </row>
    <row r="225" spans="1:13" x14ac:dyDescent="0.25">
      <c r="A225" s="102">
        <v>1</v>
      </c>
      <c r="B225" s="318" t="s">
        <v>298</v>
      </c>
      <c r="C225" s="131">
        <v>280000</v>
      </c>
      <c r="D225" s="100"/>
      <c r="E225" s="132"/>
      <c r="F225" s="100"/>
      <c r="G225" s="125"/>
      <c r="H225" s="105">
        <f>+C225+G225</f>
        <v>280000</v>
      </c>
    </row>
    <row r="226" spans="1:13" x14ac:dyDescent="0.25">
      <c r="A226" s="99">
        <v>2</v>
      </c>
      <c r="B226" s="369" t="s">
        <v>299</v>
      </c>
      <c r="C226" s="361"/>
      <c r="D226" s="100"/>
      <c r="E226" s="133"/>
      <c r="F226" s="100"/>
      <c r="G226" s="385">
        <v>100000</v>
      </c>
      <c r="H226" s="103">
        <f>++G226</f>
        <v>100000</v>
      </c>
    </row>
    <row r="227" spans="1:13" x14ac:dyDescent="0.25">
      <c r="A227" s="99">
        <v>3</v>
      </c>
      <c r="B227" s="373" t="s">
        <v>300</v>
      </c>
      <c r="C227" s="364"/>
      <c r="D227" s="100"/>
      <c r="E227" s="133"/>
      <c r="F227" s="100"/>
      <c r="G227" s="374">
        <v>52000</v>
      </c>
      <c r="H227" s="103">
        <f t="shared" ref="H227:H229" si="16">++G227</f>
        <v>52000</v>
      </c>
    </row>
    <row r="228" spans="1:13" x14ac:dyDescent="0.25">
      <c r="A228" s="99">
        <v>4</v>
      </c>
      <c r="B228" s="380" t="s">
        <v>301</v>
      </c>
      <c r="C228" s="364"/>
      <c r="D228" s="100"/>
      <c r="E228" s="133"/>
      <c r="F228" s="100"/>
      <c r="G228" s="374">
        <v>820000</v>
      </c>
      <c r="H228" s="103">
        <f t="shared" si="16"/>
        <v>820000</v>
      </c>
    </row>
    <row r="229" spans="1:13" ht="26.25" thickBot="1" x14ac:dyDescent="0.3">
      <c r="A229" s="99">
        <v>5</v>
      </c>
      <c r="B229" s="386" t="s">
        <v>302</v>
      </c>
      <c r="C229" s="367"/>
      <c r="D229" s="100"/>
      <c r="E229" s="133"/>
      <c r="F229" s="100"/>
      <c r="G229" s="387">
        <v>100000</v>
      </c>
      <c r="H229" s="103">
        <f t="shared" si="16"/>
        <v>100000</v>
      </c>
    </row>
    <row r="230" spans="1:13" ht="15.75" thickBot="1" x14ac:dyDescent="0.3">
      <c r="A230" s="39" t="s">
        <v>100</v>
      </c>
      <c r="B230" s="47" t="s">
        <v>101</v>
      </c>
      <c r="C230" s="134">
        <f>SUM(C231:C236)</f>
        <v>2100000</v>
      </c>
      <c r="D230" s="135"/>
      <c r="E230" s="136"/>
      <c r="F230" s="135"/>
      <c r="G230" s="134">
        <f>SUM(G231:G236)</f>
        <v>2100000</v>
      </c>
      <c r="H230" s="137">
        <f>+H231+H232+H233+H234+H235+H236</f>
        <v>4200000</v>
      </c>
      <c r="M230" s="42"/>
    </row>
    <row r="231" spans="1:13" x14ac:dyDescent="0.25">
      <c r="A231" s="138">
        <v>1</v>
      </c>
      <c r="B231" s="139" t="s">
        <v>303</v>
      </c>
      <c r="C231" s="140">
        <v>350000</v>
      </c>
      <c r="D231" s="141"/>
      <c r="E231" s="142"/>
      <c r="F231" s="143"/>
      <c r="G231" s="144">
        <v>350000</v>
      </c>
      <c r="H231" s="145">
        <f>+C231+G231</f>
        <v>700000</v>
      </c>
    </row>
    <row r="232" spans="1:13" x14ac:dyDescent="0.25">
      <c r="A232" s="146">
        <v>2</v>
      </c>
      <c r="B232" s="147" t="s">
        <v>304</v>
      </c>
      <c r="C232" s="148">
        <v>425000</v>
      </c>
      <c r="D232" s="149"/>
      <c r="E232" s="150"/>
      <c r="F232" s="149"/>
      <c r="G232" s="151">
        <v>400000</v>
      </c>
      <c r="H232" s="152">
        <f>+C232+G232</f>
        <v>825000</v>
      </c>
    </row>
    <row r="233" spans="1:13" x14ac:dyDescent="0.25">
      <c r="A233" s="146">
        <v>3</v>
      </c>
      <c r="B233" s="153" t="s">
        <v>305</v>
      </c>
      <c r="C233" s="148">
        <v>425000</v>
      </c>
      <c r="D233" s="149"/>
      <c r="E233" s="150"/>
      <c r="F233" s="149"/>
      <c r="G233" s="151">
        <v>400000</v>
      </c>
      <c r="H233" s="152">
        <f t="shared" ref="H233:H236" si="17">+C233+G233</f>
        <v>825000</v>
      </c>
    </row>
    <row r="234" spans="1:13" x14ac:dyDescent="0.25">
      <c r="A234" s="146">
        <v>4</v>
      </c>
      <c r="B234" s="153" t="s">
        <v>306</v>
      </c>
      <c r="C234" s="148">
        <v>450000</v>
      </c>
      <c r="D234" s="149"/>
      <c r="E234" s="150"/>
      <c r="F234" s="149"/>
      <c r="G234" s="151">
        <v>450000</v>
      </c>
      <c r="H234" s="152">
        <f t="shared" si="17"/>
        <v>900000</v>
      </c>
    </row>
    <row r="235" spans="1:13" x14ac:dyDescent="0.25">
      <c r="A235" s="146">
        <v>5</v>
      </c>
      <c r="B235" s="147" t="s">
        <v>307</v>
      </c>
      <c r="C235" s="148">
        <v>400000</v>
      </c>
      <c r="D235" s="149"/>
      <c r="E235" s="150"/>
      <c r="F235" s="149"/>
      <c r="G235" s="151">
        <v>400000</v>
      </c>
      <c r="H235" s="152">
        <f t="shared" si="17"/>
        <v>800000</v>
      </c>
    </row>
    <row r="236" spans="1:13" ht="15.75" thickBot="1" x14ac:dyDescent="0.3">
      <c r="A236" s="154">
        <v>6</v>
      </c>
      <c r="B236" s="155" t="s">
        <v>308</v>
      </c>
      <c r="C236" s="156">
        <v>50000</v>
      </c>
      <c r="D236" s="157"/>
      <c r="E236" s="158"/>
      <c r="F236" s="157"/>
      <c r="G236" s="159">
        <v>100000</v>
      </c>
      <c r="H236" s="160">
        <f t="shared" si="17"/>
        <v>150000</v>
      </c>
    </row>
    <row r="237" spans="1:13" ht="15.75" thickBot="1" x14ac:dyDescent="0.3">
      <c r="A237" s="34" t="s">
        <v>102</v>
      </c>
      <c r="B237" s="161" t="s">
        <v>103</v>
      </c>
      <c r="C237" s="162">
        <f>+C240+C263+C275+C238</f>
        <v>724590</v>
      </c>
      <c r="D237" s="60">
        <f>+D238+D240+D263</f>
        <v>11738787</v>
      </c>
      <c r="E237" s="162"/>
      <c r="F237" s="60"/>
      <c r="G237" s="61">
        <f>+G240+G269+G275</f>
        <v>1470000</v>
      </c>
      <c r="H237" s="163">
        <f>+C237+D237+G237</f>
        <v>13933377</v>
      </c>
      <c r="M237" s="275"/>
    </row>
    <row r="238" spans="1:13" ht="15.75" thickBot="1" x14ac:dyDescent="0.3">
      <c r="A238" s="47" t="s">
        <v>104</v>
      </c>
      <c r="B238" s="164" t="s">
        <v>105</v>
      </c>
      <c r="C238" s="165">
        <f>+C239</f>
        <v>323390</v>
      </c>
      <c r="D238" s="166">
        <f>+D239</f>
        <v>9226610</v>
      </c>
      <c r="E238" s="165"/>
      <c r="F238" s="166"/>
      <c r="G238" s="167">
        <v>0</v>
      </c>
      <c r="H238" s="168">
        <f>+H239</f>
        <v>9550000</v>
      </c>
      <c r="M238" s="42"/>
    </row>
    <row r="239" spans="1:13" ht="15.75" thickBot="1" x14ac:dyDescent="0.3">
      <c r="A239" s="43">
        <v>1</v>
      </c>
      <c r="B239" s="169" t="s">
        <v>16</v>
      </c>
      <c r="C239" s="70">
        <v>323390</v>
      </c>
      <c r="D239" s="170">
        <v>9226610</v>
      </c>
      <c r="E239" s="70"/>
      <c r="F239" s="45"/>
      <c r="G239" s="46">
        <v>0</v>
      </c>
      <c r="H239" s="171">
        <f>+C239+D239</f>
        <v>9550000</v>
      </c>
    </row>
    <row r="240" spans="1:13" ht="15.75" thickBot="1" x14ac:dyDescent="0.3">
      <c r="A240" s="47" t="s">
        <v>106</v>
      </c>
      <c r="B240" s="164" t="s">
        <v>309</v>
      </c>
      <c r="C240" s="134">
        <f>SUM(C241:C262)</f>
        <v>0</v>
      </c>
      <c r="D240" s="137">
        <f>SUM(D241:D262)</f>
        <v>2363377</v>
      </c>
      <c r="E240" s="134"/>
      <c r="F240" s="137"/>
      <c r="G240" s="172">
        <f>+G242+G243</f>
        <v>300000</v>
      </c>
      <c r="H240" s="137">
        <f>SUM(H241:H262)</f>
        <v>2663377</v>
      </c>
      <c r="I240" s="268"/>
      <c r="M240" s="42"/>
    </row>
    <row r="241" spans="1:13" x14ac:dyDescent="0.25">
      <c r="A241" s="62">
        <v>1</v>
      </c>
      <c r="B241" s="339" t="s">
        <v>310</v>
      </c>
      <c r="C241" s="173"/>
      <c r="D241" s="174">
        <v>20000</v>
      </c>
      <c r="E241" s="72"/>
      <c r="F241" s="52"/>
      <c r="G241" s="175">
        <v>0</v>
      </c>
      <c r="H241" s="291">
        <f>+C241+D241+G241</f>
        <v>20000</v>
      </c>
      <c r="M241" s="42"/>
    </row>
    <row r="242" spans="1:13" x14ac:dyDescent="0.25">
      <c r="A242" s="53">
        <v>2</v>
      </c>
      <c r="B242" s="340" t="s">
        <v>107</v>
      </c>
      <c r="C242" s="176"/>
      <c r="D242" s="85">
        <v>350000</v>
      </c>
      <c r="E242" s="67"/>
      <c r="F242" s="54"/>
      <c r="G242" s="177">
        <v>150000</v>
      </c>
      <c r="H242" s="319">
        <f>+C242+D242+G242</f>
        <v>500000</v>
      </c>
      <c r="I242" s="268"/>
    </row>
    <row r="243" spans="1:13" x14ac:dyDescent="0.25">
      <c r="A243" s="62">
        <v>3</v>
      </c>
      <c r="B243" s="340" t="s">
        <v>311</v>
      </c>
      <c r="C243" s="176"/>
      <c r="D243" s="85">
        <v>350000</v>
      </c>
      <c r="E243" s="67"/>
      <c r="F243" s="54"/>
      <c r="G243" s="177">
        <v>150000</v>
      </c>
      <c r="H243" s="319">
        <f t="shared" ref="H243:H262" si="18">+C243+D243+G243</f>
        <v>500000</v>
      </c>
    </row>
    <row r="244" spans="1:13" x14ac:dyDescent="0.25">
      <c r="A244" s="53">
        <v>4</v>
      </c>
      <c r="B244" s="340" t="s">
        <v>108</v>
      </c>
      <c r="C244" s="176"/>
      <c r="D244" s="85">
        <v>65000</v>
      </c>
      <c r="E244" s="67"/>
      <c r="F244" s="54"/>
      <c r="G244" s="177">
        <v>0</v>
      </c>
      <c r="H244" s="319">
        <f t="shared" si="18"/>
        <v>65000</v>
      </c>
    </row>
    <row r="245" spans="1:13" x14ac:dyDescent="0.25">
      <c r="A245" s="53">
        <v>5</v>
      </c>
      <c r="B245" s="403" t="s">
        <v>312</v>
      </c>
      <c r="C245" s="176"/>
      <c r="D245" s="85">
        <v>400000</v>
      </c>
      <c r="E245" s="67"/>
      <c r="F245" s="54"/>
      <c r="G245" s="177">
        <v>0</v>
      </c>
      <c r="H245" s="319">
        <f t="shared" si="18"/>
        <v>400000</v>
      </c>
    </row>
    <row r="246" spans="1:13" x14ac:dyDescent="0.25">
      <c r="A246" s="62">
        <v>6</v>
      </c>
      <c r="B246" s="404" t="s">
        <v>313</v>
      </c>
      <c r="C246" s="176"/>
      <c r="D246" s="85">
        <v>229390</v>
      </c>
      <c r="E246" s="67"/>
      <c r="F246" s="54"/>
      <c r="G246" s="177">
        <v>0</v>
      </c>
      <c r="H246" s="319">
        <f t="shared" si="18"/>
        <v>229390</v>
      </c>
    </row>
    <row r="247" spans="1:13" x14ac:dyDescent="0.25">
      <c r="A247" s="53">
        <v>7</v>
      </c>
      <c r="B247" s="404" t="s">
        <v>109</v>
      </c>
      <c r="C247" s="176"/>
      <c r="D247" s="85">
        <v>350120</v>
      </c>
      <c r="E247" s="67"/>
      <c r="F247" s="54"/>
      <c r="G247" s="177">
        <v>0</v>
      </c>
      <c r="H247" s="319">
        <f t="shared" si="18"/>
        <v>350120</v>
      </c>
    </row>
    <row r="248" spans="1:13" x14ac:dyDescent="0.25">
      <c r="A248" s="53">
        <v>8</v>
      </c>
      <c r="B248" s="405" t="s">
        <v>314</v>
      </c>
      <c r="C248" s="176"/>
      <c r="D248" s="85">
        <v>150000</v>
      </c>
      <c r="E248" s="178"/>
      <c r="F248" s="179"/>
      <c r="G248" s="177">
        <v>0</v>
      </c>
      <c r="H248" s="319">
        <f t="shared" si="18"/>
        <v>150000</v>
      </c>
    </row>
    <row r="249" spans="1:13" x14ac:dyDescent="0.25">
      <c r="A249" s="62">
        <v>9</v>
      </c>
      <c r="B249" s="340" t="s">
        <v>315</v>
      </c>
      <c r="C249" s="176"/>
      <c r="D249" s="85">
        <v>15000</v>
      </c>
      <c r="E249" s="178"/>
      <c r="F249" s="179"/>
      <c r="G249" s="177">
        <v>0</v>
      </c>
      <c r="H249" s="319">
        <f t="shared" si="18"/>
        <v>15000</v>
      </c>
    </row>
    <row r="250" spans="1:13" x14ac:dyDescent="0.25">
      <c r="A250" s="53">
        <v>10</v>
      </c>
      <c r="B250" s="340" t="s">
        <v>316</v>
      </c>
      <c r="C250" s="176"/>
      <c r="D250" s="85">
        <v>30000</v>
      </c>
      <c r="E250" s="178"/>
      <c r="F250" s="179"/>
      <c r="G250" s="177">
        <v>0</v>
      </c>
      <c r="H250" s="319">
        <f t="shared" si="18"/>
        <v>30000</v>
      </c>
    </row>
    <row r="251" spans="1:13" x14ac:dyDescent="0.25">
      <c r="A251" s="53">
        <v>11</v>
      </c>
      <c r="B251" s="340" t="s">
        <v>317</v>
      </c>
      <c r="C251" s="176"/>
      <c r="D251" s="85">
        <v>50000</v>
      </c>
      <c r="E251" s="178"/>
      <c r="F251" s="179"/>
      <c r="G251" s="177">
        <v>0</v>
      </c>
      <c r="H251" s="319">
        <f t="shared" si="18"/>
        <v>50000</v>
      </c>
    </row>
    <row r="252" spans="1:13" x14ac:dyDescent="0.25">
      <c r="A252" s="62">
        <v>12</v>
      </c>
      <c r="B252" s="340" t="s">
        <v>110</v>
      </c>
      <c r="C252" s="176"/>
      <c r="D252" s="85">
        <v>15000</v>
      </c>
      <c r="E252" s="178"/>
      <c r="F252" s="179"/>
      <c r="G252" s="177">
        <v>0</v>
      </c>
      <c r="H252" s="319">
        <f t="shared" si="18"/>
        <v>15000</v>
      </c>
    </row>
    <row r="253" spans="1:13" x14ac:dyDescent="0.25">
      <c r="A253" s="53">
        <v>13</v>
      </c>
      <c r="B253" s="340" t="s">
        <v>111</v>
      </c>
      <c r="C253" s="176"/>
      <c r="D253" s="85">
        <v>1500</v>
      </c>
      <c r="E253" s="178"/>
      <c r="F253" s="179"/>
      <c r="G253" s="177">
        <v>0</v>
      </c>
      <c r="H253" s="319">
        <f t="shared" si="18"/>
        <v>1500</v>
      </c>
    </row>
    <row r="254" spans="1:13" x14ac:dyDescent="0.25">
      <c r="A254" s="53">
        <v>14</v>
      </c>
      <c r="B254" s="340" t="s">
        <v>112</v>
      </c>
      <c r="C254" s="176"/>
      <c r="D254" s="85">
        <v>800</v>
      </c>
      <c r="E254" s="178"/>
      <c r="F254" s="179"/>
      <c r="G254" s="177">
        <v>0</v>
      </c>
      <c r="H254" s="319">
        <f t="shared" si="18"/>
        <v>800</v>
      </c>
    </row>
    <row r="255" spans="1:13" x14ac:dyDescent="0.25">
      <c r="A255" s="62">
        <v>15</v>
      </c>
      <c r="B255" s="340" t="s">
        <v>113</v>
      </c>
      <c r="C255" s="176"/>
      <c r="D255" s="85">
        <v>10000</v>
      </c>
      <c r="E255" s="178"/>
      <c r="F255" s="179"/>
      <c r="G255" s="177">
        <v>0</v>
      </c>
      <c r="H255" s="319">
        <f t="shared" si="18"/>
        <v>10000</v>
      </c>
    </row>
    <row r="256" spans="1:13" ht="26.25" x14ac:dyDescent="0.25">
      <c r="A256" s="53">
        <v>16</v>
      </c>
      <c r="B256" s="406" t="s">
        <v>318</v>
      </c>
      <c r="C256" s="176"/>
      <c r="D256" s="85">
        <v>265567</v>
      </c>
      <c r="E256" s="178"/>
      <c r="F256" s="179"/>
      <c r="G256" s="177">
        <v>0</v>
      </c>
      <c r="H256" s="319">
        <f t="shared" si="18"/>
        <v>265567</v>
      </c>
    </row>
    <row r="257" spans="1:13" x14ac:dyDescent="0.25">
      <c r="A257" s="180">
        <v>17</v>
      </c>
      <c r="B257" s="340" t="s">
        <v>114</v>
      </c>
      <c r="C257" s="176"/>
      <c r="D257" s="85">
        <v>5000</v>
      </c>
      <c r="E257" s="178"/>
      <c r="F257" s="179"/>
      <c r="G257" s="177">
        <v>0</v>
      </c>
      <c r="H257" s="319">
        <f t="shared" si="18"/>
        <v>5000</v>
      </c>
    </row>
    <row r="258" spans="1:13" x14ac:dyDescent="0.25">
      <c r="A258" s="62">
        <v>18</v>
      </c>
      <c r="B258" s="340" t="s">
        <v>319</v>
      </c>
      <c r="C258" s="176"/>
      <c r="D258" s="85">
        <v>15000</v>
      </c>
      <c r="E258" s="178"/>
      <c r="F258" s="179"/>
      <c r="G258" s="177">
        <v>0</v>
      </c>
      <c r="H258" s="319">
        <f t="shared" si="18"/>
        <v>15000</v>
      </c>
    </row>
    <row r="259" spans="1:13" x14ac:dyDescent="0.25">
      <c r="A259" s="53">
        <v>19</v>
      </c>
      <c r="B259" s="340" t="s">
        <v>320</v>
      </c>
      <c r="C259" s="176"/>
      <c r="D259" s="85">
        <v>1000</v>
      </c>
      <c r="E259" s="181"/>
      <c r="F259" s="182"/>
      <c r="G259" s="177">
        <v>0</v>
      </c>
      <c r="H259" s="319">
        <f t="shared" si="18"/>
        <v>1000</v>
      </c>
    </row>
    <row r="260" spans="1:13" x14ac:dyDescent="0.25">
      <c r="A260" s="53">
        <v>20</v>
      </c>
      <c r="B260" s="407" t="s">
        <v>115</v>
      </c>
      <c r="C260" s="176"/>
      <c r="D260" s="85">
        <v>5000</v>
      </c>
      <c r="E260" s="178"/>
      <c r="F260" s="179"/>
      <c r="G260" s="177">
        <v>0</v>
      </c>
      <c r="H260" s="319">
        <f t="shared" si="18"/>
        <v>5000</v>
      </c>
    </row>
    <row r="261" spans="1:13" x14ac:dyDescent="0.25">
      <c r="A261" s="62">
        <v>21</v>
      </c>
      <c r="B261" s="340" t="s">
        <v>321</v>
      </c>
      <c r="C261" s="176"/>
      <c r="D261" s="85">
        <v>30000</v>
      </c>
      <c r="E261" s="178"/>
      <c r="F261" s="179"/>
      <c r="G261" s="183"/>
      <c r="H261" s="319">
        <f t="shared" si="18"/>
        <v>30000</v>
      </c>
    </row>
    <row r="262" spans="1:13" ht="15.75" thickBot="1" x14ac:dyDescent="0.3">
      <c r="A262" s="53">
        <v>22</v>
      </c>
      <c r="B262" s="341" t="s">
        <v>322</v>
      </c>
      <c r="C262" s="184"/>
      <c r="D262" s="185">
        <v>5000</v>
      </c>
      <c r="E262" s="186"/>
      <c r="F262" s="187"/>
      <c r="G262" s="188"/>
      <c r="H262" s="320">
        <f t="shared" si="18"/>
        <v>5000</v>
      </c>
    </row>
    <row r="263" spans="1:13" ht="15.75" thickBot="1" x14ac:dyDescent="0.3">
      <c r="A263" s="47" t="s">
        <v>116</v>
      </c>
      <c r="B263" s="164" t="s">
        <v>117</v>
      </c>
      <c r="C263" s="189">
        <f>SUM(C264:C268)</f>
        <v>251200</v>
      </c>
      <c r="D263" s="137">
        <f>+D264+D265+D266+D267+D268</f>
        <v>148800</v>
      </c>
      <c r="E263" s="136"/>
      <c r="F263" s="135"/>
      <c r="G263" s="190">
        <v>0</v>
      </c>
      <c r="H263" s="168">
        <f t="shared" ref="H263:H265" si="19">+C263+D263</f>
        <v>400000</v>
      </c>
      <c r="M263" s="42"/>
    </row>
    <row r="264" spans="1:13" x14ac:dyDescent="0.25">
      <c r="A264" s="62">
        <v>1</v>
      </c>
      <c r="B264" s="191" t="s">
        <v>118</v>
      </c>
      <c r="C264" s="192">
        <v>100000</v>
      </c>
      <c r="D264" s="193">
        <v>60000</v>
      </c>
      <c r="E264" s="65"/>
      <c r="F264" s="50"/>
      <c r="G264" s="194">
        <v>0</v>
      </c>
      <c r="H264" s="195">
        <f t="shared" si="19"/>
        <v>160000</v>
      </c>
    </row>
    <row r="265" spans="1:13" x14ac:dyDescent="0.25">
      <c r="A265" s="53">
        <v>2</v>
      </c>
      <c r="B265" s="196" t="s">
        <v>75</v>
      </c>
      <c r="C265" s="197">
        <v>50000</v>
      </c>
      <c r="D265" s="179">
        <v>38800</v>
      </c>
      <c r="E265" s="67"/>
      <c r="F265" s="54"/>
      <c r="G265" s="198">
        <v>0</v>
      </c>
      <c r="H265" s="199">
        <f t="shared" si="19"/>
        <v>88800</v>
      </c>
    </row>
    <row r="266" spans="1:13" x14ac:dyDescent="0.25">
      <c r="A266" s="53">
        <v>3</v>
      </c>
      <c r="B266" s="196" t="s">
        <v>323</v>
      </c>
      <c r="C266" s="197">
        <v>40000</v>
      </c>
      <c r="D266" s="179">
        <v>20000</v>
      </c>
      <c r="E266" s="67"/>
      <c r="F266" s="54"/>
      <c r="G266" s="198">
        <v>0</v>
      </c>
      <c r="H266" s="199">
        <f t="shared" ref="H266:H268" si="20">+C266+D266</f>
        <v>60000</v>
      </c>
    </row>
    <row r="267" spans="1:13" x14ac:dyDescent="0.25">
      <c r="A267" s="53">
        <v>4</v>
      </c>
      <c r="B267" s="196" t="s">
        <v>146</v>
      </c>
      <c r="C267" s="197">
        <v>50000</v>
      </c>
      <c r="D267" s="179">
        <v>20000</v>
      </c>
      <c r="E267" s="67"/>
      <c r="F267" s="54"/>
      <c r="G267" s="198">
        <v>0</v>
      </c>
      <c r="H267" s="199">
        <f t="shared" si="20"/>
        <v>70000</v>
      </c>
    </row>
    <row r="268" spans="1:13" ht="15.75" thickBot="1" x14ac:dyDescent="0.3">
      <c r="A268" s="86">
        <v>5</v>
      </c>
      <c r="B268" s="200" t="s">
        <v>147</v>
      </c>
      <c r="C268" s="197">
        <v>11200</v>
      </c>
      <c r="D268" s="201">
        <v>10000</v>
      </c>
      <c r="E268" s="202"/>
      <c r="F268" s="88"/>
      <c r="G268" s="203">
        <v>0</v>
      </c>
      <c r="H268" s="199">
        <f t="shared" si="20"/>
        <v>21200</v>
      </c>
    </row>
    <row r="269" spans="1:13" ht="15.75" thickBot="1" x14ac:dyDescent="0.3">
      <c r="A269" s="204" t="s">
        <v>119</v>
      </c>
      <c r="B269" s="205" t="s">
        <v>120</v>
      </c>
      <c r="C269" s="206">
        <v>0</v>
      </c>
      <c r="D269" s="207">
        <v>0</v>
      </c>
      <c r="E269" s="208"/>
      <c r="F269" s="207"/>
      <c r="G269" s="209">
        <f>SUM(G270:G274)</f>
        <v>1020000</v>
      </c>
      <c r="H269" s="210">
        <f t="shared" ref="H269:H271" si="21">+G269</f>
        <v>1020000</v>
      </c>
      <c r="M269" s="42"/>
    </row>
    <row r="270" spans="1:13" x14ac:dyDescent="0.25">
      <c r="A270" s="211">
        <v>1</v>
      </c>
      <c r="B270" s="408" t="s">
        <v>324</v>
      </c>
      <c r="C270" s="409"/>
      <c r="D270" s="212">
        <v>0</v>
      </c>
      <c r="E270" s="213"/>
      <c r="F270" s="212"/>
      <c r="G270" s="104">
        <v>150000</v>
      </c>
      <c r="H270" s="214">
        <f t="shared" si="21"/>
        <v>150000</v>
      </c>
    </row>
    <row r="271" spans="1:13" x14ac:dyDescent="0.25">
      <c r="A271" s="64">
        <v>2</v>
      </c>
      <c r="B271" s="376" t="s">
        <v>325</v>
      </c>
      <c r="C271" s="410"/>
      <c r="D271" s="215">
        <v>0</v>
      </c>
      <c r="E271" s="216"/>
      <c r="F271" s="215"/>
      <c r="G271" s="59">
        <v>400000</v>
      </c>
      <c r="H271" s="126">
        <f t="shared" si="21"/>
        <v>400000</v>
      </c>
    </row>
    <row r="272" spans="1:13" x14ac:dyDescent="0.25">
      <c r="A272" s="64">
        <v>3</v>
      </c>
      <c r="B272" s="376" t="s">
        <v>326</v>
      </c>
      <c r="C272" s="410"/>
      <c r="D272" s="215">
        <v>0</v>
      </c>
      <c r="E272" s="216"/>
      <c r="F272" s="215"/>
      <c r="G272" s="59">
        <v>150000</v>
      </c>
      <c r="H272" s="126">
        <f t="shared" ref="H272:H274" si="22">+G272</f>
        <v>150000</v>
      </c>
    </row>
    <row r="273" spans="1:13" x14ac:dyDescent="0.25">
      <c r="A273" s="64">
        <v>4</v>
      </c>
      <c r="B273" s="380" t="s">
        <v>327</v>
      </c>
      <c r="C273" s="410"/>
      <c r="D273" s="215">
        <v>0</v>
      </c>
      <c r="E273" s="216"/>
      <c r="F273" s="215"/>
      <c r="G273" s="59">
        <v>300000</v>
      </c>
      <c r="H273" s="126">
        <f t="shared" si="22"/>
        <v>300000</v>
      </c>
    </row>
    <row r="274" spans="1:13" ht="15.75" thickBot="1" x14ac:dyDescent="0.3">
      <c r="A274" s="217">
        <v>5</v>
      </c>
      <c r="B274" s="411" t="s">
        <v>328</v>
      </c>
      <c r="C274" s="412"/>
      <c r="D274" s="218">
        <v>0</v>
      </c>
      <c r="E274" s="219"/>
      <c r="F274" s="218"/>
      <c r="G274" s="220">
        <v>20000</v>
      </c>
      <c r="H274" s="221">
        <f t="shared" si="22"/>
        <v>20000</v>
      </c>
    </row>
    <row r="275" spans="1:13" ht="15.75" thickBot="1" x14ac:dyDescent="0.3">
      <c r="A275" s="47" t="s">
        <v>121</v>
      </c>
      <c r="B275" s="164" t="s">
        <v>101</v>
      </c>
      <c r="C275" s="134">
        <v>150000</v>
      </c>
      <c r="D275" s="135">
        <v>0</v>
      </c>
      <c r="E275" s="136"/>
      <c r="F275" s="135"/>
      <c r="G275" s="172">
        <v>150000</v>
      </c>
      <c r="H275" s="222">
        <f>+C275+G275</f>
        <v>300000</v>
      </c>
      <c r="M275" s="42"/>
    </row>
    <row r="276" spans="1:13" ht="15.75" thickBot="1" x14ac:dyDescent="0.3">
      <c r="A276" s="34" t="s">
        <v>122</v>
      </c>
      <c r="B276" s="161" t="s">
        <v>123</v>
      </c>
      <c r="C276" s="162">
        <f>+C279+C304+C324+C277</f>
        <v>3507269</v>
      </c>
      <c r="D276" s="60"/>
      <c r="E276" s="162">
        <f>+E277+E279+E310+E324</f>
        <v>27093624</v>
      </c>
      <c r="F276" s="60"/>
      <c r="G276" s="61">
        <f>+G279+G310+G324+G277</f>
        <v>5225216</v>
      </c>
      <c r="H276" s="163">
        <f>+C276+E276+G276</f>
        <v>35826109</v>
      </c>
      <c r="M276" s="275"/>
    </row>
    <row r="277" spans="1:13" ht="15.75" thickBot="1" x14ac:dyDescent="0.3">
      <c r="A277" s="47" t="s">
        <v>124</v>
      </c>
      <c r="B277" s="164" t="s">
        <v>15</v>
      </c>
      <c r="C277" s="134">
        <f>+C278</f>
        <v>259670</v>
      </c>
      <c r="D277" s="137"/>
      <c r="E277" s="134">
        <f>+E278</f>
        <v>25300439</v>
      </c>
      <c r="F277" s="137"/>
      <c r="G277" s="172">
        <f>+G278</f>
        <v>60000</v>
      </c>
      <c r="H277" s="168">
        <f>+H278</f>
        <v>25620109</v>
      </c>
      <c r="M277" s="42"/>
    </row>
    <row r="278" spans="1:13" ht="15.75" thickBot="1" x14ac:dyDescent="0.3">
      <c r="A278" s="223">
        <v>1</v>
      </c>
      <c r="B278" s="224" t="s">
        <v>16</v>
      </c>
      <c r="C278" s="225">
        <v>259670</v>
      </c>
      <c r="D278" s="226"/>
      <c r="E278" s="227">
        <v>25300439</v>
      </c>
      <c r="F278" s="228"/>
      <c r="G278" s="229">
        <v>60000</v>
      </c>
      <c r="H278" s="230">
        <f>+E278+C278+G278</f>
        <v>25620109</v>
      </c>
      <c r="M278" s="42"/>
    </row>
    <row r="279" spans="1:13" ht="15.75" thickBot="1" x14ac:dyDescent="0.3">
      <c r="A279" s="47" t="s">
        <v>125</v>
      </c>
      <c r="B279" s="222" t="s">
        <v>309</v>
      </c>
      <c r="C279" s="172">
        <f>SUM(C280:C303)</f>
        <v>1997599</v>
      </c>
      <c r="D279" s="137"/>
      <c r="E279" s="134">
        <f>SUM(E280:E298)</f>
        <v>1498401</v>
      </c>
      <c r="F279" s="137"/>
      <c r="G279" s="172">
        <f>SUM(G280:G298)</f>
        <v>700000</v>
      </c>
      <c r="H279" s="137">
        <f>SUM(H280:H303)</f>
        <v>4196000</v>
      </c>
      <c r="M279" s="42"/>
    </row>
    <row r="280" spans="1:13" x14ac:dyDescent="0.25">
      <c r="A280" s="102">
        <v>1</v>
      </c>
      <c r="B280" s="413" t="s">
        <v>126</v>
      </c>
      <c r="C280" s="270">
        <v>100000</v>
      </c>
      <c r="D280" s="231"/>
      <c r="E280" s="321">
        <v>40000</v>
      </c>
      <c r="F280" s="322"/>
      <c r="G280" s="232">
        <v>0</v>
      </c>
      <c r="H280" s="322">
        <f>+C280+E280</f>
        <v>140000</v>
      </c>
      <c r="M280" s="42"/>
    </row>
    <row r="281" spans="1:13" x14ac:dyDescent="0.25">
      <c r="A281" s="107">
        <v>2</v>
      </c>
      <c r="B281" s="389" t="s">
        <v>329</v>
      </c>
      <c r="C281" s="271">
        <v>10000</v>
      </c>
      <c r="D281" s="179"/>
      <c r="E281" s="323">
        <v>0</v>
      </c>
      <c r="F281" s="324"/>
      <c r="G281" s="233">
        <v>0</v>
      </c>
      <c r="H281" s="324">
        <f>+C281+E281</f>
        <v>10000</v>
      </c>
      <c r="M281" s="42"/>
    </row>
    <row r="282" spans="1:13" x14ac:dyDescent="0.25">
      <c r="A282" s="107">
        <v>3</v>
      </c>
      <c r="B282" s="389" t="s">
        <v>330</v>
      </c>
      <c r="C282" s="271">
        <v>40000</v>
      </c>
      <c r="D282" s="179"/>
      <c r="E282" s="325">
        <v>0</v>
      </c>
      <c r="F282" s="326"/>
      <c r="G282" s="233">
        <v>0</v>
      </c>
      <c r="H282" s="324">
        <f>+C282+E282+G282</f>
        <v>40000</v>
      </c>
    </row>
    <row r="283" spans="1:13" x14ac:dyDescent="0.25">
      <c r="A283" s="107">
        <v>4</v>
      </c>
      <c r="B283" s="389" t="s">
        <v>127</v>
      </c>
      <c r="C283" s="271">
        <v>5000</v>
      </c>
      <c r="D283" s="179"/>
      <c r="E283" s="323">
        <v>0</v>
      </c>
      <c r="F283" s="324"/>
      <c r="G283" s="233">
        <v>0</v>
      </c>
      <c r="H283" s="324">
        <f t="shared" ref="H283:H303" si="23">+C283+E283+G283</f>
        <v>5000</v>
      </c>
    </row>
    <row r="284" spans="1:13" x14ac:dyDescent="0.25">
      <c r="A284" s="107">
        <v>5</v>
      </c>
      <c r="B284" s="389" t="s">
        <v>128</v>
      </c>
      <c r="C284" s="271">
        <v>10000</v>
      </c>
      <c r="D284" s="179"/>
      <c r="E284" s="323">
        <v>0</v>
      </c>
      <c r="F284" s="324"/>
      <c r="G284" s="233">
        <v>0</v>
      </c>
      <c r="H284" s="324">
        <f t="shared" si="23"/>
        <v>10000</v>
      </c>
    </row>
    <row r="285" spans="1:13" x14ac:dyDescent="0.25">
      <c r="A285" s="107">
        <v>6</v>
      </c>
      <c r="B285" s="389" t="s">
        <v>129</v>
      </c>
      <c r="C285" s="271">
        <v>5000</v>
      </c>
      <c r="D285" s="179"/>
      <c r="E285" s="323">
        <v>0</v>
      </c>
      <c r="F285" s="324"/>
      <c r="G285" s="233">
        <v>0</v>
      </c>
      <c r="H285" s="324">
        <f t="shared" si="23"/>
        <v>5000</v>
      </c>
    </row>
    <row r="286" spans="1:13" x14ac:dyDescent="0.25">
      <c r="A286" s="107">
        <v>7</v>
      </c>
      <c r="B286" s="389" t="s">
        <v>130</v>
      </c>
      <c r="C286" s="271">
        <v>30000</v>
      </c>
      <c r="D286" s="179"/>
      <c r="E286" s="323">
        <v>0</v>
      </c>
      <c r="F286" s="324"/>
      <c r="G286" s="233">
        <v>0</v>
      </c>
      <c r="H286" s="324">
        <f t="shared" si="23"/>
        <v>30000</v>
      </c>
    </row>
    <row r="287" spans="1:13" x14ac:dyDescent="0.25">
      <c r="A287" s="107">
        <v>8</v>
      </c>
      <c r="B287" s="389" t="s">
        <v>131</v>
      </c>
      <c r="C287" s="271">
        <v>5500</v>
      </c>
      <c r="D287" s="179"/>
      <c r="E287" s="323">
        <v>0</v>
      </c>
      <c r="F287" s="324"/>
      <c r="G287" s="233">
        <v>0</v>
      </c>
      <c r="H287" s="324">
        <f t="shared" si="23"/>
        <v>5500</v>
      </c>
    </row>
    <row r="288" spans="1:13" x14ac:dyDescent="0.25">
      <c r="A288" s="107">
        <v>9</v>
      </c>
      <c r="B288" s="389" t="s">
        <v>132</v>
      </c>
      <c r="C288" s="271">
        <v>0</v>
      </c>
      <c r="D288" s="179"/>
      <c r="E288" s="323">
        <v>0</v>
      </c>
      <c r="F288" s="324"/>
      <c r="G288" s="233">
        <v>0</v>
      </c>
      <c r="H288" s="324">
        <f t="shared" si="23"/>
        <v>0</v>
      </c>
    </row>
    <row r="289" spans="1:13" x14ac:dyDescent="0.25">
      <c r="A289" s="107">
        <v>10</v>
      </c>
      <c r="B289" s="389" t="s">
        <v>133</v>
      </c>
      <c r="C289" s="271">
        <v>15000</v>
      </c>
      <c r="D289" s="179"/>
      <c r="E289" s="323">
        <v>0</v>
      </c>
      <c r="F289" s="324"/>
      <c r="G289" s="233">
        <v>0</v>
      </c>
      <c r="H289" s="324">
        <f t="shared" si="23"/>
        <v>15000</v>
      </c>
    </row>
    <row r="290" spans="1:13" x14ac:dyDescent="0.25">
      <c r="A290" s="107">
        <v>11</v>
      </c>
      <c r="B290" s="389" t="s">
        <v>134</v>
      </c>
      <c r="C290" s="271">
        <v>7000</v>
      </c>
      <c r="D290" s="179"/>
      <c r="E290" s="323">
        <v>0</v>
      </c>
      <c r="F290" s="324"/>
      <c r="G290" s="233">
        <v>0</v>
      </c>
      <c r="H290" s="324">
        <f t="shared" si="23"/>
        <v>7000</v>
      </c>
    </row>
    <row r="291" spans="1:13" x14ac:dyDescent="0.25">
      <c r="A291" s="107">
        <v>12</v>
      </c>
      <c r="B291" s="389" t="s">
        <v>135</v>
      </c>
      <c r="C291" s="271">
        <v>5000</v>
      </c>
      <c r="D291" s="179"/>
      <c r="E291" s="127">
        <v>0</v>
      </c>
      <c r="F291" s="58"/>
      <c r="G291" s="233">
        <v>0</v>
      </c>
      <c r="H291" s="324">
        <f t="shared" si="23"/>
        <v>5000</v>
      </c>
    </row>
    <row r="292" spans="1:13" x14ac:dyDescent="0.25">
      <c r="A292" s="107">
        <v>13</v>
      </c>
      <c r="B292" s="389" t="s">
        <v>136</v>
      </c>
      <c r="C292" s="271">
        <v>881599</v>
      </c>
      <c r="D292" s="179"/>
      <c r="E292" s="127">
        <v>318401</v>
      </c>
      <c r="F292" s="58"/>
      <c r="G292" s="233">
        <v>0</v>
      </c>
      <c r="H292" s="324">
        <f t="shared" si="23"/>
        <v>1200000</v>
      </c>
    </row>
    <row r="293" spans="1:13" x14ac:dyDescent="0.25">
      <c r="A293" s="107">
        <v>14</v>
      </c>
      <c r="B293" s="389" t="s">
        <v>137</v>
      </c>
      <c r="C293" s="271">
        <v>172000</v>
      </c>
      <c r="D293" s="179"/>
      <c r="E293" s="127">
        <v>100000</v>
      </c>
      <c r="F293" s="58"/>
      <c r="G293" s="233">
        <v>0</v>
      </c>
      <c r="H293" s="324">
        <f t="shared" si="23"/>
        <v>272000</v>
      </c>
    </row>
    <row r="294" spans="1:13" x14ac:dyDescent="0.25">
      <c r="A294" s="107">
        <v>15</v>
      </c>
      <c r="B294" s="389" t="s">
        <v>331</v>
      </c>
      <c r="C294" s="271">
        <v>400000</v>
      </c>
      <c r="D294" s="179"/>
      <c r="E294" s="323">
        <v>700000</v>
      </c>
      <c r="F294" s="324"/>
      <c r="G294" s="233">
        <v>700000</v>
      </c>
      <c r="H294" s="324">
        <f t="shared" si="23"/>
        <v>1800000</v>
      </c>
    </row>
    <row r="295" spans="1:13" x14ac:dyDescent="0.25">
      <c r="A295" s="107">
        <v>16</v>
      </c>
      <c r="B295" s="389" t="s">
        <v>332</v>
      </c>
      <c r="C295" s="272">
        <v>45000</v>
      </c>
      <c r="D295" s="179"/>
      <c r="E295" s="323">
        <v>0</v>
      </c>
      <c r="F295" s="324"/>
      <c r="G295" s="233">
        <v>0</v>
      </c>
      <c r="H295" s="324">
        <f t="shared" si="23"/>
        <v>45000</v>
      </c>
    </row>
    <row r="296" spans="1:13" x14ac:dyDescent="0.25">
      <c r="A296" s="107">
        <v>17</v>
      </c>
      <c r="B296" s="389" t="s">
        <v>138</v>
      </c>
      <c r="C296" s="273">
        <v>10000</v>
      </c>
      <c r="D296" s="179"/>
      <c r="E296" s="323">
        <v>0</v>
      </c>
      <c r="F296" s="324"/>
      <c r="G296" s="233">
        <v>0</v>
      </c>
      <c r="H296" s="324">
        <f t="shared" si="23"/>
        <v>10000</v>
      </c>
    </row>
    <row r="297" spans="1:13" x14ac:dyDescent="0.25">
      <c r="A297" s="107">
        <v>18</v>
      </c>
      <c r="B297" s="389" t="s">
        <v>139</v>
      </c>
      <c r="C297" s="273">
        <v>80000</v>
      </c>
      <c r="D297" s="179"/>
      <c r="E297" s="323">
        <v>40000</v>
      </c>
      <c r="F297" s="324"/>
      <c r="G297" s="233">
        <v>0</v>
      </c>
      <c r="H297" s="324">
        <f t="shared" si="23"/>
        <v>120000</v>
      </c>
    </row>
    <row r="298" spans="1:13" x14ac:dyDescent="0.25">
      <c r="A298" s="107">
        <v>19</v>
      </c>
      <c r="B298" s="389" t="s">
        <v>140</v>
      </c>
      <c r="C298" s="274">
        <v>100000</v>
      </c>
      <c r="D298" s="201"/>
      <c r="E298" s="327">
        <v>300000</v>
      </c>
      <c r="F298" s="328"/>
      <c r="G298" s="234">
        <v>0</v>
      </c>
      <c r="H298" s="324">
        <f t="shared" si="23"/>
        <v>400000</v>
      </c>
    </row>
    <row r="299" spans="1:13" x14ac:dyDescent="0.25">
      <c r="A299" s="107">
        <v>20</v>
      </c>
      <c r="B299" s="414" t="s">
        <v>333</v>
      </c>
      <c r="C299" s="273">
        <v>35000</v>
      </c>
      <c r="D299" s="179"/>
      <c r="E299" s="323">
        <v>0</v>
      </c>
      <c r="F299" s="324"/>
      <c r="G299" s="233">
        <v>0</v>
      </c>
      <c r="H299" s="324">
        <f t="shared" si="23"/>
        <v>35000</v>
      </c>
    </row>
    <row r="300" spans="1:13" x14ac:dyDescent="0.25">
      <c r="A300" s="107">
        <v>21</v>
      </c>
      <c r="B300" s="389" t="s">
        <v>141</v>
      </c>
      <c r="C300" s="273">
        <v>1000</v>
      </c>
      <c r="D300" s="179"/>
      <c r="E300" s="323">
        <v>0</v>
      </c>
      <c r="F300" s="324"/>
      <c r="G300" s="233">
        <v>0</v>
      </c>
      <c r="H300" s="324">
        <f t="shared" si="23"/>
        <v>1000</v>
      </c>
    </row>
    <row r="301" spans="1:13" x14ac:dyDescent="0.25">
      <c r="A301" s="107">
        <v>22</v>
      </c>
      <c r="B301" s="389" t="s">
        <v>142</v>
      </c>
      <c r="C301" s="273">
        <v>35000</v>
      </c>
      <c r="D301" s="179"/>
      <c r="E301" s="323">
        <v>0</v>
      </c>
      <c r="F301" s="324"/>
      <c r="G301" s="233">
        <v>0</v>
      </c>
      <c r="H301" s="324">
        <f t="shared" si="23"/>
        <v>35000</v>
      </c>
    </row>
    <row r="302" spans="1:13" x14ac:dyDescent="0.25">
      <c r="A302" s="107">
        <v>23</v>
      </c>
      <c r="B302" s="389" t="s">
        <v>143</v>
      </c>
      <c r="C302" s="273">
        <v>500</v>
      </c>
      <c r="D302" s="179"/>
      <c r="E302" s="323">
        <v>0</v>
      </c>
      <c r="F302" s="324"/>
      <c r="G302" s="233">
        <v>0</v>
      </c>
      <c r="H302" s="324">
        <f t="shared" si="23"/>
        <v>500</v>
      </c>
    </row>
    <row r="303" spans="1:13" x14ac:dyDescent="0.25">
      <c r="A303" s="107">
        <v>24</v>
      </c>
      <c r="B303" s="389" t="s">
        <v>334</v>
      </c>
      <c r="C303" s="273">
        <v>5000</v>
      </c>
      <c r="D303" s="179"/>
      <c r="E303" s="323">
        <v>0</v>
      </c>
      <c r="F303" s="324"/>
      <c r="G303" s="233">
        <v>0</v>
      </c>
      <c r="H303" s="324">
        <f t="shared" si="23"/>
        <v>5000</v>
      </c>
    </row>
    <row r="304" spans="1:13" ht="15.75" thickBot="1" x14ac:dyDescent="0.3">
      <c r="A304" s="236" t="s">
        <v>144</v>
      </c>
      <c r="B304" s="237" t="s">
        <v>72</v>
      </c>
      <c r="C304" s="238">
        <f>SUM(C305:C309)</f>
        <v>1000000</v>
      </c>
      <c r="D304" s="157"/>
      <c r="E304" s="239">
        <f>+E305</f>
        <v>0</v>
      </c>
      <c r="F304" s="240"/>
      <c r="G304" s="241">
        <v>0</v>
      </c>
      <c r="H304" s="242">
        <f>SUM(H305:H309)</f>
        <v>1000000</v>
      </c>
      <c r="M304" s="42"/>
    </row>
    <row r="305" spans="1:13" x14ac:dyDescent="0.25">
      <c r="A305" s="243">
        <v>1</v>
      </c>
      <c r="B305" s="244" t="s">
        <v>145</v>
      </c>
      <c r="C305" s="245">
        <v>400000</v>
      </c>
      <c r="D305" s="103"/>
      <c r="E305" s="246"/>
      <c r="F305" s="193"/>
      <c r="G305" s="121">
        <v>0</v>
      </c>
      <c r="H305" s="247">
        <f>+C305+E305+G305</f>
        <v>400000</v>
      </c>
    </row>
    <row r="306" spans="1:13" x14ac:dyDescent="0.25">
      <c r="A306" s="248">
        <v>2</v>
      </c>
      <c r="B306" s="249" t="s">
        <v>75</v>
      </c>
      <c r="C306" s="250">
        <v>240000</v>
      </c>
      <c r="D306" s="58"/>
      <c r="E306" s="178">
        <v>0</v>
      </c>
      <c r="F306" s="179"/>
      <c r="G306" s="59">
        <v>0</v>
      </c>
      <c r="H306" s="251">
        <f>+C306+E306+G306</f>
        <v>240000</v>
      </c>
    </row>
    <row r="307" spans="1:13" x14ac:dyDescent="0.25">
      <c r="A307" s="248">
        <v>3</v>
      </c>
      <c r="B307" s="249" t="s">
        <v>76</v>
      </c>
      <c r="C307" s="250">
        <v>120000</v>
      </c>
      <c r="D307" s="58"/>
      <c r="E307" s="178">
        <v>0</v>
      </c>
      <c r="F307" s="179"/>
      <c r="G307" s="59">
        <v>0</v>
      </c>
      <c r="H307" s="251">
        <f t="shared" ref="H307:H309" si="24">+C307+E307+G307</f>
        <v>120000</v>
      </c>
    </row>
    <row r="308" spans="1:13" x14ac:dyDescent="0.25">
      <c r="A308" s="248">
        <v>4</v>
      </c>
      <c r="B308" s="249" t="s">
        <v>146</v>
      </c>
      <c r="C308" s="250">
        <v>180000</v>
      </c>
      <c r="D308" s="58"/>
      <c r="E308" s="178">
        <v>0</v>
      </c>
      <c r="F308" s="179"/>
      <c r="G308" s="59">
        <v>0</v>
      </c>
      <c r="H308" s="251">
        <f t="shared" si="24"/>
        <v>180000</v>
      </c>
    </row>
    <row r="309" spans="1:13" ht="15.75" thickBot="1" x14ac:dyDescent="0.3">
      <c r="A309" s="252">
        <v>5</v>
      </c>
      <c r="B309" s="253" t="s">
        <v>147</v>
      </c>
      <c r="C309" s="250">
        <v>60000</v>
      </c>
      <c r="D309" s="56"/>
      <c r="E309" s="254">
        <v>0</v>
      </c>
      <c r="F309" s="201"/>
      <c r="G309" s="57">
        <v>0</v>
      </c>
      <c r="H309" s="251">
        <f t="shared" si="24"/>
        <v>60000</v>
      </c>
    </row>
    <row r="310" spans="1:13" ht="15.75" thickBot="1" x14ac:dyDescent="0.3">
      <c r="A310" s="47" t="s">
        <v>148</v>
      </c>
      <c r="B310" s="255" t="s">
        <v>120</v>
      </c>
      <c r="C310" s="189">
        <v>0</v>
      </c>
      <c r="D310" s="135"/>
      <c r="E310" s="165">
        <f>+E322</f>
        <v>294784</v>
      </c>
      <c r="F310" s="256"/>
      <c r="G310" s="257">
        <f>SUM(G311:G323)</f>
        <v>4215216</v>
      </c>
      <c r="H310" s="210">
        <f>SUM(H311:H323)</f>
        <v>4510000</v>
      </c>
      <c r="M310" s="42"/>
    </row>
    <row r="311" spans="1:13" x14ac:dyDescent="0.25">
      <c r="A311" s="258">
        <v>1</v>
      </c>
      <c r="B311" s="415" t="s">
        <v>335</v>
      </c>
      <c r="C311" s="409"/>
      <c r="D311" s="105"/>
      <c r="E311" s="259">
        <v>0</v>
      </c>
      <c r="F311" s="231"/>
      <c r="G311" s="260">
        <v>200000</v>
      </c>
      <c r="H311" s="329">
        <f>+E311+G311</f>
        <v>200000</v>
      </c>
      <c r="M311" s="42"/>
    </row>
    <row r="312" spans="1:13" x14ac:dyDescent="0.25">
      <c r="A312" s="243">
        <v>2</v>
      </c>
      <c r="B312" s="416" t="s">
        <v>149</v>
      </c>
      <c r="C312" s="410"/>
      <c r="D312" s="103"/>
      <c r="E312" s="246">
        <v>0</v>
      </c>
      <c r="F312" s="179"/>
      <c r="G312" s="261">
        <v>250000</v>
      </c>
      <c r="H312" s="282">
        <f>+E312+G312</f>
        <v>250000</v>
      </c>
    </row>
    <row r="313" spans="1:13" x14ac:dyDescent="0.25">
      <c r="A313" s="243">
        <v>3</v>
      </c>
      <c r="B313" s="416" t="s">
        <v>150</v>
      </c>
      <c r="C313" s="410"/>
      <c r="D313" s="103"/>
      <c r="E313" s="246">
        <v>0</v>
      </c>
      <c r="F313" s="179"/>
      <c r="G313" s="261">
        <v>20000</v>
      </c>
      <c r="H313" s="282">
        <f t="shared" ref="H313:H323" si="25">+E313+G313</f>
        <v>20000</v>
      </c>
    </row>
    <row r="314" spans="1:13" ht="25.5" x14ac:dyDescent="0.25">
      <c r="A314" s="243">
        <v>4</v>
      </c>
      <c r="B314" s="373" t="s">
        <v>336</v>
      </c>
      <c r="C314" s="410"/>
      <c r="D314" s="103"/>
      <c r="E314" s="246"/>
      <c r="F314" s="179"/>
      <c r="G314" s="261">
        <v>230000</v>
      </c>
      <c r="H314" s="282">
        <f t="shared" si="25"/>
        <v>230000</v>
      </c>
    </row>
    <row r="315" spans="1:13" x14ac:dyDescent="0.25">
      <c r="A315" s="243">
        <v>5</v>
      </c>
      <c r="B315" s="371" t="s">
        <v>337</v>
      </c>
      <c r="C315" s="410"/>
      <c r="D315" s="103"/>
      <c r="E315" s="246">
        <v>0</v>
      </c>
      <c r="F315" s="179"/>
      <c r="G315" s="261">
        <v>120000</v>
      </c>
      <c r="H315" s="282">
        <f t="shared" si="25"/>
        <v>120000</v>
      </c>
    </row>
    <row r="316" spans="1:13" ht="25.5" x14ac:dyDescent="0.25">
      <c r="A316" s="243">
        <v>6</v>
      </c>
      <c r="B316" s="371" t="s">
        <v>338</v>
      </c>
      <c r="C316" s="410"/>
      <c r="D316" s="103"/>
      <c r="E316" s="246">
        <v>0</v>
      </c>
      <c r="F316" s="179"/>
      <c r="G316" s="261">
        <v>30000</v>
      </c>
      <c r="H316" s="282">
        <f t="shared" si="25"/>
        <v>30000</v>
      </c>
    </row>
    <row r="317" spans="1:13" ht="25.5" x14ac:dyDescent="0.25">
      <c r="A317" s="243">
        <v>7</v>
      </c>
      <c r="B317" s="373" t="s">
        <v>151</v>
      </c>
      <c r="C317" s="410"/>
      <c r="D317" s="103"/>
      <c r="E317" s="246">
        <v>0</v>
      </c>
      <c r="F317" s="179"/>
      <c r="G317" s="261">
        <v>100000</v>
      </c>
      <c r="H317" s="282">
        <f t="shared" si="25"/>
        <v>100000</v>
      </c>
    </row>
    <row r="318" spans="1:13" ht="25.5" x14ac:dyDescent="0.25">
      <c r="A318" s="243">
        <v>8</v>
      </c>
      <c r="B318" s="373" t="s">
        <v>152</v>
      </c>
      <c r="C318" s="410"/>
      <c r="D318" s="103"/>
      <c r="E318" s="246">
        <v>0</v>
      </c>
      <c r="F318" s="179"/>
      <c r="G318" s="261">
        <v>110000</v>
      </c>
      <c r="H318" s="282">
        <f t="shared" si="25"/>
        <v>110000</v>
      </c>
    </row>
    <row r="319" spans="1:13" x14ac:dyDescent="0.25">
      <c r="A319" s="243">
        <v>9</v>
      </c>
      <c r="B319" s="373" t="s">
        <v>153</v>
      </c>
      <c r="C319" s="410"/>
      <c r="D319" s="103"/>
      <c r="E319" s="246">
        <v>0</v>
      </c>
      <c r="F319" s="179"/>
      <c r="G319" s="261">
        <v>1500000</v>
      </c>
      <c r="H319" s="282">
        <f t="shared" si="25"/>
        <v>1500000</v>
      </c>
    </row>
    <row r="320" spans="1:13" x14ac:dyDescent="0.25">
      <c r="A320" s="243">
        <v>10</v>
      </c>
      <c r="B320" s="373" t="s">
        <v>154</v>
      </c>
      <c r="C320" s="410"/>
      <c r="D320" s="103"/>
      <c r="E320" s="246">
        <v>0</v>
      </c>
      <c r="F320" s="179"/>
      <c r="G320" s="261">
        <v>250000</v>
      </c>
      <c r="H320" s="282">
        <f t="shared" si="25"/>
        <v>250000</v>
      </c>
    </row>
    <row r="321" spans="1:13" x14ac:dyDescent="0.25">
      <c r="A321" s="243">
        <v>11</v>
      </c>
      <c r="B321" s="373" t="s">
        <v>155</v>
      </c>
      <c r="C321" s="410"/>
      <c r="D321" s="103"/>
      <c r="E321" s="246"/>
      <c r="F321" s="179"/>
      <c r="G321" s="261">
        <v>500000</v>
      </c>
      <c r="H321" s="282">
        <f t="shared" si="25"/>
        <v>500000</v>
      </c>
    </row>
    <row r="322" spans="1:13" x14ac:dyDescent="0.25">
      <c r="A322" s="243">
        <v>12</v>
      </c>
      <c r="B322" s="380" t="s">
        <v>339</v>
      </c>
      <c r="C322" s="410"/>
      <c r="D322" s="103"/>
      <c r="E322" s="246">
        <v>294784</v>
      </c>
      <c r="F322" s="179"/>
      <c r="G322" s="261">
        <v>705216</v>
      </c>
      <c r="H322" s="282">
        <f t="shared" si="25"/>
        <v>1000000</v>
      </c>
    </row>
    <row r="323" spans="1:13" ht="15.75" thickBot="1" x14ac:dyDescent="0.3">
      <c r="A323" s="262">
        <v>13</v>
      </c>
      <c r="B323" s="417" t="s">
        <v>340</v>
      </c>
      <c r="C323" s="412"/>
      <c r="D323" s="129"/>
      <c r="E323" s="263">
        <v>0</v>
      </c>
      <c r="F323" s="235"/>
      <c r="G323" s="264">
        <v>200000</v>
      </c>
      <c r="H323" s="330">
        <f t="shared" si="25"/>
        <v>200000</v>
      </c>
    </row>
    <row r="324" spans="1:13" ht="15.75" thickBot="1" x14ac:dyDescent="0.3">
      <c r="A324" s="47" t="s">
        <v>156</v>
      </c>
      <c r="B324" s="164" t="s">
        <v>101</v>
      </c>
      <c r="C324" s="134">
        <v>250000</v>
      </c>
      <c r="D324" s="135"/>
      <c r="E324" s="134">
        <v>0</v>
      </c>
      <c r="F324" s="240"/>
      <c r="G324" s="265">
        <v>250000</v>
      </c>
      <c r="H324" s="168">
        <f>+C324+G324+E324</f>
        <v>500000</v>
      </c>
      <c r="M324" s="42"/>
    </row>
    <row r="326" spans="1:13" x14ac:dyDescent="0.25">
      <c r="D326" s="267"/>
      <c r="E326" s="266" t="s">
        <v>157</v>
      </c>
    </row>
    <row r="327" spans="1:13" x14ac:dyDescent="0.25">
      <c r="E327" s="266" t="s">
        <v>158</v>
      </c>
      <c r="M327" s="42"/>
    </row>
    <row r="328" spans="1:13" x14ac:dyDescent="0.25">
      <c r="M328" s="42"/>
    </row>
    <row r="329" spans="1:13" x14ac:dyDescent="0.25">
      <c r="E329" s="266" t="s">
        <v>159</v>
      </c>
    </row>
  </sheetData>
  <pageMargins left="0.7" right="0.7" top="0.75" bottom="0.75" header="0.3" footer="0.3"/>
  <pageSetup paperSize="9" scale="39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Eroll Raskova</dc:creator>
  <cp:lastModifiedBy>Eroll Raskova</cp:lastModifiedBy>
  <cp:lastPrinted>2024-12-03T10:08:30Z</cp:lastPrinted>
  <dcterms:created xsi:type="dcterms:W3CDTF">2024-09-09T07:31:57Z</dcterms:created>
  <dcterms:modified xsi:type="dcterms:W3CDTF">2024-12-03T10:11:44Z</dcterms:modified>
</cp:coreProperties>
</file>