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80" windowHeight="11640" tabRatio="518" firstSheet="1" activeTab="2"/>
  </bookViews>
  <sheets>
    <sheet name="Sheet1" sheetId="1" state="hidden" r:id="rId1"/>
    <sheet name="Projektet e vitit 2016" sheetId="2" r:id="rId2"/>
    <sheet name="Proj.e vit.2015 te percj. 2016" sheetId="3" r:id="rId3"/>
    <sheet name="Proj.e vitit 2014 te perc.2016" sheetId="4" r:id="rId4"/>
  </sheets>
  <definedNames>
    <definedName name="_xlnm.Print_Area" localSheetId="2">'Proj.e vit.2015 te percj. 2016'!$A$3:$AE$64</definedName>
    <definedName name="_xlnm.Print_Area" localSheetId="3">'Proj.e vitit 2014 te perc.2016'!$A$1:$X$48</definedName>
    <definedName name="_xlnm.Print_Area" localSheetId="1">'Projektet e vitit 2016'!$A$3:$AE$73</definedName>
  </definedNames>
  <calcPr fullCalcOnLoad="1"/>
</workbook>
</file>

<file path=xl/sharedStrings.xml><?xml version="1.0" encoding="utf-8"?>
<sst xmlns="http://schemas.openxmlformats.org/spreadsheetml/2006/main" count="697" uniqueCount="481">
  <si>
    <t>Sh.p.k.Jehona</t>
  </si>
  <si>
    <t>Nr 616 14 185 511
dt.10/03/2015</t>
  </si>
  <si>
    <t>Vefa&amp;AS ING</t>
  </si>
  <si>
    <t>Sopi &amp; Teknika Project</t>
  </si>
  <si>
    <t>Nr 616 15 078 521
dt.23/06/2015</t>
  </si>
  <si>
    <t>Aferdita Sopi 
Imer Mavriqi</t>
  </si>
  <si>
    <t>Ndërtimi i rrugës “ Koliq-lagja Peraj" Prishtinë</t>
  </si>
  <si>
    <t>"Eskavatori"sh.p.k Ferizaj</t>
  </si>
  <si>
    <t>Nr 616 15 066 521
dt.12/06/2015</t>
  </si>
  <si>
    <t>Imer Mavriqi
Hazir Krasniqi</t>
  </si>
  <si>
    <t>"Veha Group shpk."dhe "çlirimi"</t>
  </si>
  <si>
    <t>Nr 616 15 092 521
dt.06/07/2015</t>
  </si>
  <si>
    <t>Azem Buzuku
Behxhet Gashi</t>
  </si>
  <si>
    <t>Aferidta Hasimi</t>
  </si>
  <si>
    <t>Nr 616 15 082 521
dt.06/07/2015</t>
  </si>
  <si>
    <t>Nr 616 15 137 521
dt.30/06/2015</t>
  </si>
  <si>
    <t>Besim Qelaj</t>
  </si>
  <si>
    <t>Azem Buzuku
Imer Mavriqi</t>
  </si>
  <si>
    <t>Kontrata</t>
  </si>
  <si>
    <t>Vlera e 
punimeve</t>
  </si>
  <si>
    <t>Situacioni
i parë</t>
  </si>
  <si>
    <t>Situacioni
 i dytë</t>
  </si>
  <si>
    <t>Situacioni
 i tretë</t>
  </si>
  <si>
    <t>Situacioni
i katërt</t>
  </si>
  <si>
    <t>Situacioni 
i pestë</t>
  </si>
  <si>
    <t>Nr.</t>
  </si>
  <si>
    <t>Emëri i Rruges</t>
  </si>
  <si>
    <t>Situacioni
 I tretë</t>
  </si>
  <si>
    <t>situacioni I gjashte</t>
  </si>
  <si>
    <t>Situacioni 
I peste</t>
  </si>
  <si>
    <t>Mbikqyrja</t>
  </si>
  <si>
    <t>Ridestinim</t>
  </si>
  <si>
    <t>situacioni I shtate</t>
  </si>
  <si>
    <t>Menagjer projekti</t>
  </si>
  <si>
    <t>Valbona Berisha</t>
  </si>
  <si>
    <t>Dhurata Ramadani</t>
  </si>
  <si>
    <t>Halil Fejziu</t>
  </si>
  <si>
    <t>Muhamed Emra</t>
  </si>
  <si>
    <t>Krenar Xhaferi</t>
  </si>
  <si>
    <t>Gerlica Company</t>
  </si>
  <si>
    <t>Zyhrije Pllana</t>
  </si>
  <si>
    <t>Aferdita Hasimi</t>
  </si>
  <si>
    <t>Ibrahim Gervalla</t>
  </si>
  <si>
    <t>Punëkryesi</t>
  </si>
  <si>
    <t>mbetjet per pagesë</t>
  </si>
  <si>
    <t>Dugagjin Buqaj</t>
  </si>
  <si>
    <t>Legjenda</t>
  </si>
  <si>
    <t>Projektet e nderprera</t>
  </si>
  <si>
    <t>Projektet e përfunduara</t>
  </si>
  <si>
    <t>Ndertimi I rruges Enver Maloku -
pjesa e pare</t>
  </si>
  <si>
    <t>Beni-Com</t>
  </si>
  <si>
    <t>Nr.616 13 036 511
dt.18,10,2013</t>
  </si>
  <si>
    <t>Projektet ne realizim</t>
  </si>
  <si>
    <t>Situacioni 
I katert</t>
  </si>
  <si>
    <t xml:space="preserve">KUVENDI KOMUNAL PRISHTINË - DREJTORATI I INFRASTRUKTURËS LOKALE </t>
  </si>
  <si>
    <t>Qazim Bajrami</t>
  </si>
  <si>
    <t>pagesa gjate vitit 2014</t>
  </si>
  <si>
    <t>Ndërtimi i rrugës Enver Maloku- faza e dytë</t>
  </si>
  <si>
    <t>Ledi Ing&amp;Kastrioti</t>
  </si>
  <si>
    <t>Nr 616 14 042 511
dt.14/08/2014</t>
  </si>
  <si>
    <t>IC Consuleten</t>
  </si>
  <si>
    <t>Rregullimi i shtratit të lumit ‘Prishtina’-faza e I-rë- Segmenti Fusha e Pajtimit</t>
  </si>
  <si>
    <t>Rexha” Sh.p.k. &amp; N.T.P. “ Fidani-L” Sh.p.k.</t>
  </si>
  <si>
    <t>Nr 616 14 021 511
dt.26/05/2014</t>
  </si>
  <si>
    <t>Rregullimi i përroit dhe kanalizimit fekale prej fshatit Shkabaj në drejtim të lagjeve Arberia dhe Kodra e trimave</t>
  </si>
  <si>
    <t>Nr 616 14 018 511
dt.27/05/2014</t>
  </si>
  <si>
    <t>Eskavatori&amp; KEMA Company</t>
  </si>
  <si>
    <t>Situacioni i dytë</t>
  </si>
  <si>
    <t>Situacioni
 i parë</t>
  </si>
  <si>
    <t>Bageri &amp; Ulpiana</t>
  </si>
  <si>
    <t>Nr 616 14 116 511
dt.20/10/2014</t>
  </si>
  <si>
    <t>Asfalltimi i rrugës në Hajvali</t>
  </si>
  <si>
    <t>PROJEKTET E VITIT 2014 TE BARTURA NE VITITN 2015</t>
  </si>
  <si>
    <t>Ndertimi I kanalizmit fekal ne Besi - Bardhosh</t>
  </si>
  <si>
    <t>Belvedere &amp; Idriz Seferi</t>
  </si>
  <si>
    <t>Nr 616 14 104 521
dt.14/10/2014</t>
  </si>
  <si>
    <t>Ndertimi I kanalizmit fekal Bardhosh - Prugovc - Barileve</t>
  </si>
  <si>
    <t>Nr 616 14 105 521
dt.13/10/2014</t>
  </si>
  <si>
    <t xml:space="preserve">Ndertimi I rrugeve ne Mat 1 </t>
  </si>
  <si>
    <t>Zyhrije pllana
Ramadan Nebihi</t>
  </si>
  <si>
    <t>Nr 616 14 149 521
dt.25/11/2014</t>
  </si>
  <si>
    <t>Behxhet Gashi
Aferdita Sopi</t>
  </si>
  <si>
    <t>Krenar Xhaferi 
Behxhet Gashi
Aferdita Sopi
Amire Krasniqi</t>
  </si>
  <si>
    <t>Ndërtimi I kanalizimit fekal 
në Mramor - Suteskë dhe vazhdimi I kanalizmit fekal në rrugën " Ibrahim Fehmiu"</t>
  </si>
  <si>
    <t>Mgi Bau Sh.p.k</t>
  </si>
  <si>
    <t>Nr 616 14 124 521
dt.10/11/2014</t>
  </si>
  <si>
    <t>Ndërtimi I kanalizmit fekal dhe trotuarëve në fshatin Vranidoll</t>
  </si>
  <si>
    <t>Linda Sh.p.k</t>
  </si>
  <si>
    <t>Nr 616 14 156 521
dt.26/11/2014</t>
  </si>
  <si>
    <t>Ndërtimi I rrugës Prishtinë - Sinidoll - Bërnicë e Epërme - Bardhosh, faza e parë</t>
  </si>
  <si>
    <t>Shkoza N.N.P</t>
  </si>
  <si>
    <t>Nr 616 14 110 511
dt.12/12/2014</t>
  </si>
  <si>
    <t>Gashi Ing</t>
  </si>
  <si>
    <t>TOIFOR</t>
  </si>
  <si>
    <t>Bujar Rama
Krenar Xhaferi
Habib Qorri
Amire Krasniqi</t>
  </si>
  <si>
    <t>Nr 616 14 180 521
dt.06/01/2015</t>
  </si>
  <si>
    <t>Bujar Rama
Behxhet Gashi</t>
  </si>
  <si>
    <t>Kema Company&amp;
 Eskavtori</t>
  </si>
  <si>
    <t>Ndërtimi i rrugës Llukar-Siqevë</t>
  </si>
  <si>
    <t>Nr 616 15 034 511
dt.11/05/2015</t>
  </si>
  <si>
    <t>Drini Company</t>
  </si>
  <si>
    <t>Fevzi Jetullahu
Hazir Krasniqi
Ramadan Nebiu</t>
  </si>
  <si>
    <t>Sanimi i gropave dhe 
deformimeve të shtresave
 të asfaltit në rrugët dhe
 trotoaret e qytetit për vitin 2015</t>
  </si>
  <si>
    <t>Nr 616 15 007 521
dt.09/03/2015</t>
  </si>
  <si>
    <t>Shkoza</t>
  </si>
  <si>
    <t>Zyhrije pllana
Behxhet Gashi
Azem Buzuku</t>
  </si>
  <si>
    <t>Ndërtimi i rrugës paralele 
me rrugën “B”</t>
  </si>
  <si>
    <t xml:space="preserve">Co Ing </t>
  </si>
  <si>
    <t>“Ndërtimi i rrugës Keqekollë - Nishec”</t>
  </si>
  <si>
    <t>“Eskavatori”</t>
  </si>
  <si>
    <t>Ndertimi &amp;
Albakos</t>
  </si>
  <si>
    <t>Ndërtimi i rrugës Matiqan-Butovc-Kolovicë</t>
  </si>
  <si>
    <t>Sopi&amp;Teknika 
Projekt</t>
  </si>
  <si>
    <t>“Drini
 Company “</t>
  </si>
  <si>
    <t>“REXHA”</t>
  </si>
  <si>
    <t>Ndërtimi i Bulevardit mbi 
“Kurriz”</t>
  </si>
  <si>
    <r>
      <t xml:space="preserve">„TOIFOR </t>
    </r>
    <r>
      <rPr>
        <b/>
        <i/>
        <sz val="10"/>
        <rFont val="Arial"/>
        <family val="2"/>
      </rPr>
      <t>“</t>
    </r>
  </si>
  <si>
    <t>Ndërtimi i rrugës Slivovë 
Kukaj</t>
  </si>
  <si>
    <t>Eskavatori</t>
  </si>
  <si>
    <t>Besim Qelaj
Aferdita Sopi</t>
  </si>
  <si>
    <t>Nr 616 15 112 521
dt.22/07/2015</t>
  </si>
  <si>
    <t>Aferdita Sopi
Zyhrie Pllana</t>
  </si>
  <si>
    <t xml:space="preserve">Hazir Krasniqi
</t>
  </si>
  <si>
    <t>Nr 616 15 029 521
dt.22/07/2015</t>
  </si>
  <si>
    <t>Nr 616 15 070 521
dt.19/06/2015</t>
  </si>
  <si>
    <t>Imer Mavriqi 
Bujar Rama</t>
  </si>
  <si>
    <t>Nr 616 15 073 511
dt.19/06/2015</t>
  </si>
  <si>
    <t>Ibrahim 
Gervallla
Behxhet Gashi</t>
  </si>
  <si>
    <t>Nr 616 15 101 521
dt.06/07/2015</t>
  </si>
  <si>
    <t>Nr 616 15 083 521
dt.01/07/2015</t>
  </si>
  <si>
    <t>Halil Fejziu
Behxhet Gashi</t>
  </si>
  <si>
    <t>Aferdita Sopi
Imer Mavriqi</t>
  </si>
  <si>
    <t>Nr 616 15 078 521
dt.01/07/2015</t>
  </si>
  <si>
    <t>Fatmir Uka</t>
  </si>
  <si>
    <t>Nr 616 15 071 521
dt.17/06/2015</t>
  </si>
  <si>
    <t>Besim Qelaj
Bujar Rama</t>
  </si>
  <si>
    <t>Fevzi Jetullahu</t>
  </si>
  <si>
    <t>Fevzi jetullahu
Ramadan Nebiu
Amire Krasniqi</t>
  </si>
  <si>
    <t>Nr 616 15 025 511
dt.12/06/2015</t>
  </si>
  <si>
    <t>Nr 616 15 063 521
dt.09/06/2015</t>
  </si>
  <si>
    <t>Krenar Xhaferi
Ramadan Nebiu
Aferdita Sopi</t>
  </si>
  <si>
    <r>
      <t xml:space="preserve">„Beni-com </t>
    </r>
    <r>
      <rPr>
        <b/>
        <i/>
        <sz val="10"/>
        <rFont val="Arial"/>
        <family val="2"/>
      </rPr>
      <t>“</t>
    </r>
  </si>
  <si>
    <t>Nr 616 15 130 521
dt.02/09/2015</t>
  </si>
  <si>
    <t>Nr 616 15 153 521
dt.31/08/2015</t>
  </si>
  <si>
    <t>Jehona Shpk.</t>
  </si>
  <si>
    <t>Nr 616 15 121 521
dt.06/08/2015</t>
  </si>
  <si>
    <t>Gashi ING</t>
  </si>
  <si>
    <t>Nr 616 15 184 521
dt.01/11/2015</t>
  </si>
  <si>
    <t>N.N.T EING COM</t>
  </si>
  <si>
    <t>Nr 616 15 114 521
dt.06/07/2015</t>
  </si>
  <si>
    <t>Nr 616 15 175 521
dt.06/07/2015</t>
  </si>
  <si>
    <t>Muhamed 
Emra</t>
  </si>
  <si>
    <t>Hazir Krasniqi
Azem Buzuku</t>
  </si>
  <si>
    <t>Enolida Berisha 
Behxhet Gashi</t>
  </si>
  <si>
    <t>Dhurata 
Ramadani</t>
  </si>
  <si>
    <t>Fevzi Jetullahi
Amire Krasniqi
Ramadan Nebiu</t>
  </si>
  <si>
    <t>Fevzi Jetullahu
Amire Krasniqi
Ramadan Nebiu</t>
  </si>
  <si>
    <t>Behxhet Gshi
Enolinda Berisha</t>
  </si>
  <si>
    <t>Ibrahim Gervalla 
Behxhet Gashi</t>
  </si>
  <si>
    <t>Nr 616 15 136 521
dt.16/09/2015</t>
  </si>
  <si>
    <t>ALFA-I</t>
  </si>
  <si>
    <t xml:space="preserve">Krenar Xhaferi
Ramadan Nebiu
</t>
  </si>
  <si>
    <t>RSM SH.P.K</t>
  </si>
  <si>
    <t>Nr 616 15 164 521
dt.14/09/2015</t>
  </si>
  <si>
    <t>Ndërtimi i rrugës në fshatin
 Bardhosh</t>
  </si>
  <si>
    <t>Nr 616 15 193 521
dt.17/11/2015</t>
  </si>
  <si>
    <t>Nr 616 15 169 511
dt.01/10/2015</t>
  </si>
  <si>
    <t>Krenar Xhaferi
Behxhet Gashi
Amire Krasniqi</t>
  </si>
  <si>
    <t>Nr 616 15 192 521
dt.27/10/2015</t>
  </si>
  <si>
    <t>ULPIANA</t>
  </si>
  <si>
    <t>Fatmir Uka 
Behxhet Gashi</t>
  </si>
  <si>
    <t>Nr 616 15 143 521
dt.08/09/2015</t>
  </si>
  <si>
    <t>Behxhet Gashi
Azem Buzuku</t>
  </si>
  <si>
    <t>Nr 616 15 195 521
dt.27/10/2015</t>
  </si>
  <si>
    <t>Nr 616 15 164 521
dt.08/10/2015</t>
  </si>
  <si>
    <t>Enolinda Berisha 
Ramadan Nebiu</t>
  </si>
  <si>
    <t>Ndërtimi i disa rrugëve me kubza 
betoni në lagjen në Hajvali</t>
  </si>
  <si>
    <t>Nr 616 15 190 521
dt.08/10/2015</t>
  </si>
  <si>
    <t>Rehabilitimi, planifikimi dhe
 stabilizimi i dheut nga rrëshqitja ne fshatin Siqevë- Prishtine</t>
  </si>
  <si>
    <t>Ledi ING</t>
  </si>
  <si>
    <t>Nr 616 15 200 521
dt.19/10/2015</t>
  </si>
  <si>
    <t>Fatmir Uka 
Bujar Rama</t>
  </si>
  <si>
    <t>NOTI BETON</t>
  </si>
  <si>
    <t>Nr 616 15 139 521
dt.02/09/2015</t>
  </si>
  <si>
    <t>Imer Mavriqi
Ramadan Nebiu</t>
  </si>
  <si>
    <t>situacioni I Tete</t>
  </si>
  <si>
    <t>situacioni Ii Nente</t>
  </si>
  <si>
    <t xml:space="preserve">N. SH,,Dimi Bau &amp;
 Linda"sh.p.k 
</t>
  </si>
  <si>
    <t>Nr 616 15 196 521
dt.27/10/2015</t>
  </si>
  <si>
    <t>Aferdita Sopi
Ramadan Nebiu</t>
  </si>
  <si>
    <t>Ndërtimi i infrastruktures në rrugë 
Çagllavicë- Ibër Lepenc - Prishtinë</t>
  </si>
  <si>
    <t xml:space="preserve">Linda ‘’ Sh.p.k </t>
  </si>
  <si>
    <t>Nr 616 15 147 521
dt.25/09/2015</t>
  </si>
  <si>
    <t>pagesa gjate vitit 2015</t>
  </si>
  <si>
    <t xml:space="preserve">Ndërtimi i mureve mbrojtëse </t>
  </si>
  <si>
    <t>Beni-Construction</t>
  </si>
  <si>
    <t>18,01,2016</t>
  </si>
  <si>
    <t>VËLLIMI FINANCIAR I PROJEKTEVE TË VITIT  2014 TE BARTURA NE VITIN 2016</t>
  </si>
  <si>
    <t>PROJEKTET E VITIT 2014 TE BARTURA NE VITITN 2016</t>
  </si>
  <si>
    <t>pagesat gjate
 vitit 2016</t>
  </si>
  <si>
    <t>Nr 616 15 148 521
dt.25/09/2015</t>
  </si>
  <si>
    <t>Irfete Zejneli</t>
  </si>
  <si>
    <t>Fatmir
 Uka</t>
  </si>
  <si>
    <t>Nr 616 15 215 521
dt.02/11/2015</t>
  </si>
  <si>
    <t>situacioni I Dhjetë</t>
  </si>
  <si>
    <t>situacioni I Njëmbëdhjetë</t>
  </si>
  <si>
    <t>situacioni I Dymbëdhjetë</t>
  </si>
  <si>
    <t>situacioni I Trembëdhjete</t>
  </si>
  <si>
    <t>situacioni I Katermbedhjete</t>
  </si>
  <si>
    <t>VËLLIMI FINANCIAR I PROJEKTEVE TË VITIT  2016 TË BARTURA 2017</t>
  </si>
  <si>
    <t>Furnizimi dhe montimi i matreialit për ndërtimin e kanalit kabllor dhe zhvendosja e kabllove 0.4V dhe 10kV në  rrugën “ Naser Hajrizi “</t>
  </si>
  <si>
    <t>pagesa gjate vitit 2016</t>
  </si>
  <si>
    <t>Nr 616 15 193 521
dt.11/11/2015</t>
  </si>
  <si>
    <t>Fatmir Uka 
Hazir Krasniqi</t>
  </si>
  <si>
    <t>“Kema-kompany”shpk &amp;
 “Eskavatori”</t>
  </si>
  <si>
    <t>Nr 616 15 239 521
dt.16/12/2015</t>
  </si>
  <si>
    <r>
      <t>“</t>
    </r>
    <r>
      <rPr>
        <b/>
        <sz val="10"/>
        <color indexed="18"/>
        <rFont val="Arial"/>
        <family val="2"/>
      </rPr>
      <t xml:space="preserve">BENITA COMPANY”  sh.p.k  </t>
    </r>
  </si>
  <si>
    <t xml:space="preserve">Ndërtimi I disa rrugëve lidhëse me rrugën për Gazimestan </t>
  </si>
  <si>
    <t>N.N.P.SOPI</t>
  </si>
  <si>
    <t>Nr 616 15 253 521
dt.21/12/2015</t>
  </si>
  <si>
    <t>Behxhet Gashi
Ibrahim Gervalla</t>
  </si>
  <si>
    <t>Nr 616 15 237 521
dt.21/12/2015</t>
  </si>
  <si>
    <t>Zyhrije Pllana
Azem Buzuku</t>
  </si>
  <si>
    <t>OE“Veha Group 
&amp; Clirimi”</t>
  </si>
  <si>
    <t>OE“Bageri”</t>
  </si>
  <si>
    <t>Nr 616 16 109 536
dt.15/07/2016</t>
  </si>
  <si>
    <t>Behxhet Gashi</t>
  </si>
  <si>
    <t>Nr 616 15 069 521
dt.08/06/2016</t>
  </si>
  <si>
    <t>Ndërtimi i rrugicave në Llukar dhe Makovc</t>
  </si>
  <si>
    <t xml:space="preserve">SHPK”Seticommerc” </t>
  </si>
  <si>
    <t>Nr 616 15 050 521
dt.20/06/2016</t>
  </si>
  <si>
    <t>Ramadan Nebihi
Aferdita Sopi</t>
  </si>
  <si>
    <t xml:space="preserve">Konzorciumi “Al-Trade sh.p.k&amp;N.P.Izolimi” </t>
  </si>
  <si>
    <t>Nr 20715119511
dt.20/06/2016</t>
  </si>
  <si>
    <t>Florim Grajqevci</t>
  </si>
  <si>
    <t>NPT,,ULPIANA’’</t>
  </si>
  <si>
    <t>Nr 616 15 238 512
dt.23/11/2015</t>
  </si>
  <si>
    <t xml:space="preserve">Fevzi jetullahu
Ramadan Nebiu
</t>
  </si>
  <si>
    <t>NPT,,DAQA’’</t>
  </si>
  <si>
    <t>Nr 616 16 011 521
dt.19/04/2016</t>
  </si>
  <si>
    <t>Enolida Berisha 
Aferdita Sopi</t>
  </si>
  <si>
    <t>BEREQETI-ING’’SH.P.K Dhe ,,KEMA COMPANY’’SH.P.K</t>
  </si>
  <si>
    <t xml:space="preserve">N.N.T.P.P “Gashi Ing ” </t>
  </si>
  <si>
    <t>Irfete Zejneli
Aferdita Sopi</t>
  </si>
  <si>
    <t>Nr 616 15 256 521
dt.21/02/2016</t>
  </si>
  <si>
    <t>Ramadan Nebiu
Aferdita Sopi</t>
  </si>
  <si>
    <t>Furnizimi me material ndërtimor pë Bulevardin mbi Kurriz</t>
  </si>
  <si>
    <t>Benita Company Sh.p.k&amp; Tekno Ing Consulting</t>
  </si>
  <si>
    <t>Nr 616 15 250 121
dt.14/04/2016</t>
  </si>
  <si>
    <t>Ramadan Nebiu
Azem Buzuku</t>
  </si>
  <si>
    <t>Nr 616 15 217 521
dt.08/12/2015</t>
  </si>
  <si>
    <t>Ndërtimi i stadionit të futbollit në Hajvali-Faza e II-të</t>
  </si>
  <si>
    <t>Ndërtimi i kanalizimit fekal,rruga për Llukar ,faza I”</t>
  </si>
  <si>
    <t>Ndërtimi i rrugës në fshatin Hajvali tek Vitialit</t>
  </si>
  <si>
    <t>N.N.SH “Co-ing”</t>
  </si>
  <si>
    <t>Rexha&amp;Arhiko&amp; Benita” - Prishtinë</t>
  </si>
  <si>
    <t>Vision Capital&amp;Conex Group - Fushë Kosovë</t>
  </si>
  <si>
    <t>TOIFOR  – Prishtinë</t>
  </si>
  <si>
    <t>“Gerlica Company” - Prishtinë</t>
  </si>
  <si>
    <t>AREA shpk - Kamenice</t>
  </si>
  <si>
    <t>"Eurofamis" - Suhareke</t>
  </si>
  <si>
    <t>OE “Kushtrimi NM” - Prishtine</t>
  </si>
  <si>
    <t>“Ero Projekt” - Prishtine</t>
  </si>
  <si>
    <t>N.N.Sopi - Prizren</t>
  </si>
  <si>
    <t>OE “Ulpiana - Prishtinë</t>
  </si>
  <si>
    <t>NN PRISHTINA - Prishtinë</t>
  </si>
  <si>
    <t>“OLTI TRASING”Sh.p.k</t>
  </si>
  <si>
    <t xml:space="preserve">Nr 616 15 052 521
</t>
  </si>
  <si>
    <t>Fevzi Jetullahu
Aferdita Sopi</t>
  </si>
  <si>
    <t>Imer Mavriqi</t>
  </si>
  <si>
    <t>Bujar Rama 
Azem Buzuku</t>
  </si>
  <si>
    <t>Bujar Rama
Azem Buzuku</t>
  </si>
  <si>
    <t xml:space="preserve">NTP. “Bashkimi”. </t>
  </si>
  <si>
    <t>Nr 616 15 080 521
dt.06/07/2016</t>
  </si>
  <si>
    <t xml:space="preserve">Aferdita Sopi
Behxhet GAshi
</t>
  </si>
  <si>
    <t>Ylber Jashari
Hyrishahe Morina</t>
  </si>
  <si>
    <t>Hazir Krasniqi
Fevzi Jetullahu</t>
  </si>
  <si>
    <t>Ndërtimi i rrjetit të ujësjellsit në fshatin Slivovë</t>
  </si>
  <si>
    <t>“BEREQETI”    SH.P.K</t>
  </si>
  <si>
    <t>Nr 616 15 276 521
dt.13/06/2016</t>
  </si>
  <si>
    <t>Imer Mavriqi
Aferdita Sopi</t>
  </si>
  <si>
    <t>OE”N.P.N Vision Projekt”Gjilani</t>
  </si>
  <si>
    <t>Nr 616 15 072 521
dt.13/08/2016</t>
  </si>
  <si>
    <t>Enolida Berisha
Amire Krasniqi</t>
  </si>
  <si>
    <t>Azem Buzuku
Aferdita Sopi</t>
  </si>
  <si>
    <t>Burbuqe Agushi</t>
  </si>
  <si>
    <t>Nr 616 16 077 521
dt.13/08/2016</t>
  </si>
  <si>
    <t>Nr 616 16 097 521
dt.13/08/2016</t>
  </si>
  <si>
    <t>Krenar Xhaferi
Aferdita Sopi</t>
  </si>
  <si>
    <t>Zyhrije Pllana
Fevzi Jetul;lahu
Behxhet Gashi</t>
  </si>
  <si>
    <t xml:space="preserve">Ibrahim Gervalla
</t>
  </si>
  <si>
    <t>Zyhrije Pllana
Behxhet Gashi</t>
  </si>
  <si>
    <t>Rexha&amp;Loni</t>
  </si>
  <si>
    <t>Nr 616 16 025 511
dt.12/06/2016</t>
  </si>
  <si>
    <t>Furnizimi me material ndërtimor 
për Bulevardin mbi Kurriz</t>
  </si>
  <si>
    <t>Tekno Ing Consulting Shpk.&amp;Benita Company</t>
  </si>
  <si>
    <t>Nr 616 16 250 121
dt.14/04/2016</t>
  </si>
  <si>
    <t>Ramadan Nebiu
Fevzi Jetullahu
Amire Krasniqi</t>
  </si>
  <si>
    <t>Aferdita HaSimi</t>
  </si>
  <si>
    <t>Nr 616 15 270 521
dt.11/01/2016</t>
  </si>
  <si>
    <t>Behxhet Gashi
Bujar Rama</t>
  </si>
  <si>
    <t>Ramadan nebiu
Bujar Rama</t>
  </si>
  <si>
    <t xml:space="preserve">“Pro&amp;Co group &amp;
 Vizion Projekt”
</t>
  </si>
  <si>
    <t>"Veha Group shpk."
dhe "çlirimi"</t>
  </si>
  <si>
    <t xml:space="preserve">"Eskavatori"sh.p.k </t>
  </si>
  <si>
    <t>Rexha "&amp; "Benita&amp;
Arhiko Ing</t>
  </si>
  <si>
    <t>Nr 616 15 031521
dt.10/11/2015</t>
  </si>
  <si>
    <t>Fevzi Jetullahu
Amire Krasniqi</t>
  </si>
  <si>
    <t>Nr 616 15 221 521
dt.30/06/2016</t>
  </si>
  <si>
    <t>Grupi i OE,,Noti Beton’’sh.p.k&amp;,,IIeaa-Gr””&amp;H&amp;B Consulting’’ me lider,,Noti Beton’’</t>
  </si>
  <si>
    <t>Imer Mavriqi,
Fevzi Jetullahu,
Hazir Krasniqi</t>
  </si>
  <si>
    <t xml:space="preserve">Nr.616 15 163 511  dt.09.08.2016
</t>
  </si>
  <si>
    <t>3D Project’’,Prishtinë</t>
  </si>
  <si>
    <t xml:space="preserve">
Nr.616 16 012 221
     2016
</t>
  </si>
  <si>
    <t>0.867 €,
sipas specifikacionit.</t>
  </si>
  <si>
    <t xml:space="preserve">Fatmir Uka    </t>
  </si>
  <si>
    <t xml:space="preserve">Fatmir Uka  </t>
  </si>
  <si>
    <t>Qazim Bajrami,
Amira Krasniqi,
Fevzi Bejtullahu,
Hazir Krasniqi</t>
  </si>
  <si>
    <t xml:space="preserve">Ndërtimi i rrugës në lagjen e Dulevitëve-Suteske </t>
  </si>
  <si>
    <t>Krenar Xhaferi
Aferdita Sopi</t>
  </si>
  <si>
    <t>Zyhrie Pllana
Azem Buzuku
Amire Krasniqi</t>
  </si>
  <si>
    <t>616 15 268 521  dt. 13.04.2016</t>
  </si>
  <si>
    <t xml:space="preserve">Merita Dobërcani
Malё Gashi
</t>
  </si>
  <si>
    <t>“NBT-ING” dhe NPN “Alfa-Ing” shpk,  Suhareka</t>
  </si>
  <si>
    <t>616 16 096 511  dt. 04.08.2016</t>
  </si>
  <si>
    <t>Ferdeze  Bokshi
Sadik Hajdini</t>
  </si>
  <si>
    <t>Rregullimi i oborrit tё shkollёs fillore “Ismail Qemajli”</t>
  </si>
  <si>
    <t>“WIENA” shpk,  Prishtinё</t>
  </si>
  <si>
    <t>616 16 006 521  dt. 18.03.2016</t>
  </si>
  <si>
    <t xml:space="preserve">Muhamed Emra
Enolida Berisha
</t>
  </si>
  <si>
    <t xml:space="preserve">Nr. 616 15 156 521 </t>
  </si>
  <si>
    <t xml:space="preserve">“FM GROUP SHPK &amp; 
F CONSTRUKCTION SHPK” </t>
  </si>
  <si>
    <t>616 16 125 121</t>
  </si>
  <si>
    <t>Albina Berisha</t>
  </si>
  <si>
    <t xml:space="preserve">Përmiresimi i gjendjes së
 Murit Alpin në Gërmi </t>
  </si>
  <si>
    <t xml:space="preserve">Nr.616 16 024 521 dt.13,04,2016 </t>
  </si>
  <si>
    <t>Sh.p.k”NITI-N”</t>
  </si>
  <si>
    <t xml:space="preserve">N.N” Glogal-Ing” </t>
  </si>
  <si>
    <t xml:space="preserve">Nr.616 16 066 136 dt.01,06,2016 </t>
  </si>
  <si>
    <t xml:space="preserve">Valbona Gashi 
</t>
  </si>
  <si>
    <t>Furnzimi I shtepizave me Invertar (perde, perde gome,tavolina,frigorifer, qilima etj)</t>
  </si>
  <si>
    <t xml:space="preserve">“NEW-LINE” SH.P.K DHE NPT””BAJRAKTARI”” </t>
  </si>
  <si>
    <t xml:space="preserve">Nr.616 16 061 136 dt.01,06,2016 </t>
  </si>
  <si>
    <t xml:space="preserve">N.N.P ,,Euro Construction‘‘  </t>
  </si>
  <si>
    <t>nr. 616 16 023 521 dt. 19.04.2016.</t>
  </si>
  <si>
    <t>Mejrushe Sejdullahu</t>
  </si>
  <si>
    <t>Ndërtimi i sallës së edukatës fizike në shkollën fillore “Shkëndija” në Hajvali  -Aneksi</t>
  </si>
  <si>
    <t xml:space="preserve">sh.p.k ,,Rexha“ </t>
  </si>
  <si>
    <t>nr 616 15 287 525 të  datës 03.05.2016</t>
  </si>
  <si>
    <t>Armend Mujaj</t>
  </si>
  <si>
    <t xml:space="preserve">nr 616 16 089 521 të  datës 19.07.2016      </t>
  </si>
  <si>
    <t xml:space="preserve">Ylber Jashari
Krenar Xhaferi
Amire Krasniqi
</t>
  </si>
  <si>
    <t xml:space="preserve">616 16 124 521     </t>
  </si>
  <si>
    <t xml:space="preserve">616-15 252 121,/ dt. 01.04.2016,      </t>
  </si>
  <si>
    <t>SH.P.K. “Hymeri Klemann” Prishtinë</t>
  </si>
  <si>
    <t>Ferdeze Bokshi</t>
  </si>
  <si>
    <t xml:space="preserve">Armend Mujaj 
Daut Humolli 
Avdurrahman Krasniqi 
</t>
  </si>
  <si>
    <t xml:space="preserve"> ” Ndërtimi i aneksit të shkollës fillore “Faik Konica” në Prishtinë, </t>
  </si>
  <si>
    <t xml:space="preserve"> SH.P.K. “EN GROUP” Prishtinë, </t>
  </si>
  <si>
    <t xml:space="preserve">616-16 032 521, dt. /13.06.2016,      </t>
  </si>
  <si>
    <t xml:space="preserve">Albina Berisha  
Fevzi Jetullahu  
Amire Krasniqi 
</t>
  </si>
  <si>
    <t>“Tribuna”sh.p.k.,-Prishtinӫ</t>
  </si>
  <si>
    <t xml:space="preserve">616 15 233 521,  dt.  21.01.2016   </t>
  </si>
  <si>
    <t>Vjosa Rexhepi</t>
  </si>
  <si>
    <t xml:space="preserve">Merita Rushiti 
Avduhrraman Krasniqi 
</t>
  </si>
  <si>
    <t xml:space="preserve">616 15 233 521,  dt.  21.01.2016     </t>
  </si>
  <si>
    <t xml:space="preserve">Merita Rushiti
Avduhrraman Krasniqi 
</t>
  </si>
  <si>
    <t xml:space="preserve">616 15 228 521,  dt.13.04.2016  </t>
  </si>
  <si>
    <t xml:space="preserve">Albina Berisha
Valbons Gashi
</t>
  </si>
  <si>
    <t xml:space="preserve">616 15 228 521,  dt.13.04.2016 </t>
  </si>
  <si>
    <t>616 16 084 521,  dt.25.07.2016</t>
  </si>
  <si>
    <t>N.T.TP”Ulpiana”,-Prishtinë</t>
  </si>
  <si>
    <t xml:space="preserve">Ylber Jashari
 Amire Krasniqi
</t>
  </si>
  <si>
    <t>616 15 03431,  dt.14.06.2016</t>
  </si>
  <si>
    <t xml:space="preserve">Ylber Jashari
Krenar Xhaferi 
Amire Krasniqi
</t>
  </si>
  <si>
    <t>“Alfa Produckt”sh.p.k.,-Prishtinӫ</t>
  </si>
  <si>
    <t>616 15 040 431,  dt.16.06.2016</t>
  </si>
  <si>
    <t>“Instalimi i ngrohjes qendrore ne shkollat te fshatrave”</t>
  </si>
  <si>
    <t>N.P.I.E”TERMOINSTALL”</t>
  </si>
  <si>
    <t>Nr.61616091521</t>
  </si>
  <si>
    <t xml:space="preserve">Daut Humolli
Valbona Vrenezi
</t>
  </si>
  <si>
    <t>616 16 106 221,  dt.27.09.2016</t>
  </si>
  <si>
    <t xml:space="preserve"> Ylber Jashari
 Krenar Xhaferi 
 Amire Krasniqi
 Daut Havolli
</t>
  </si>
  <si>
    <t xml:space="preserve">Ylber Jashari
Valbona Verrnezi
</t>
  </si>
  <si>
    <t>Ganimete Nitaj</t>
  </si>
  <si>
    <t>pagesat gjate
 vitit 2017</t>
  </si>
  <si>
    <t>21,11,2016</t>
  </si>
  <si>
    <t>KOMUNA E PRISHTINËS - DREJTORIA E INVESTIMEVE KAPITALE DHE MENAXHIM TË KONTRATAVE</t>
  </si>
  <si>
    <t>Ndërtimi i murit betonarme në lagjën "Velania"</t>
  </si>
  <si>
    <t>Inplementim i projektit të nyjës në fund të rrugës "Avdyl Rama", dislokimi i trafos, shtyllave elektrike dhe trajtimi i zonës</t>
  </si>
  <si>
    <t>Ndërtimi i këndeve të lojërave në lagjen "Kalabria’’     LOT.1</t>
  </si>
  <si>
    <t>Renovimi i stadiumit të qytetit të Prishtinës</t>
  </si>
  <si>
    <t>Ndërtimi i këndeve të lojërave në lagjen "Kodra e Trimave’’ LOT. 2</t>
  </si>
  <si>
    <t xml:space="preserve">Ndërtimi i kanalizimit fekal në Bardhosh, disa lagje në Barilevë dhe lagjen V të Prugovcit  </t>
  </si>
  <si>
    <t>Ndërtimi i infrastrukturës në rrugën "Trepqa''</t>
  </si>
  <si>
    <t>Ndërtimi i infrastrukturës në rrugën
 “Sali Matoshi” në Prishtinë 
dhe ndërtimi i rrugëve lokale
 në fshatin Grashticë”</t>
  </si>
  <si>
    <t xml:space="preserve">Ndërtimi I rrugës në fshatin 
Dabishevc-lagjja Dulaj </t>
  </si>
  <si>
    <t>Ndërtimi i urave  në pjesën  perëndimore  te Unazës  qendrore -Prishtine.</t>
  </si>
  <si>
    <t>Sanimi i  gropave  dhe deformimeve  t[ shtresave  të asfaltit në rrugët dhe trotuaret  në komunën e Prishtines per vitin  2016”</t>
  </si>
  <si>
    <t>Ndertimi i rrugëve në lagjen "Veterniku" dhe në lagjen "Mati"</t>
  </si>
  <si>
    <t>Riparimi dhe renovimi i objekteve të Brigadës profesioanle të zjarrfikjes</t>
  </si>
  <si>
    <t>Rikonstruktimi i çerdhes në lagjen "Sofalia"</t>
  </si>
  <si>
    <t>Ndërtimi i rrugës në fshatin Barilevë-lagjja "Kurti"</t>
  </si>
  <si>
    <t>Renovimi i garazhës së NK Trafiku Urban</t>
  </si>
  <si>
    <t xml:space="preserve">Rikonstruktimi dhe mirëmbajtëja e kulmeve të disa shkollave </t>
  </si>
  <si>
    <t xml:space="preserve">"Ndërtimi i rrugëve në fshatin Koliq lagjja "Qokaj”  </t>
  </si>
  <si>
    <t xml:space="preserve">Implementimi i projektit "Bllok pas blloku" në l. "Bregu i Diellit" </t>
  </si>
  <si>
    <t xml:space="preserve">"Ndërtimi i rrugëve në fshatin Koliq, Lagjja Bicaj dhe Vol”  </t>
  </si>
  <si>
    <t>”Rindërtimi,sanimi dhe zgjerimi I disa rrugëve sekondare, si dhe rindërtimi, sanimi i kanalizimeve fekale primare dhe sekundare”</t>
  </si>
  <si>
    <t>Ndërtimi i Bulevardit mbi Kurriz 
(Anekskontratë)</t>
  </si>
  <si>
    <t>Ndërtimi i kolektorit betonarme dhe kanalizimi fekal në rrugën mbi lumin Prishtina’’</t>
  </si>
  <si>
    <t>Hartimi i projekteve të infrastrukturës rrugore në Prishtinë’’</t>
  </si>
  <si>
    <t>Rregullimi i oborreve dhe  terreneve sportive</t>
  </si>
  <si>
    <t xml:space="preserve">Ndёrtimi i sallёs sё edukatёs fizike në shkollën “Shtjefёn Gjeqovi” </t>
  </si>
  <si>
    <t xml:space="preserve">“Furnizimi dhe montimi I inventarit dhe materialeve të tjera pёr funksionalizimin e Qendrёs pёr Business Process Outsorcing”  ( Qendra e Biznesit për Proces Transferime) </t>
  </si>
  <si>
    <t xml:space="preserve">
Furnzimi dhe montimi i dyerve të rrethojes së Qendrës rekreative në Gërmi
</t>
  </si>
  <si>
    <t>,,Rikonstruktimi dhe  mirëmbajtja e nyjave sanitare ‘’kontrate kornizë 3-vjeçare</t>
  </si>
  <si>
    <t xml:space="preserve">Rikonstruktimi i çerdhes në lagjen ,,Sofalia’’       </t>
  </si>
  <si>
    <t xml:space="preserve">Rikonstruktimi i objektit të Kuzhinës qendrore    </t>
  </si>
  <si>
    <t xml:space="preserve">Furnizimi dhe vendosja e  ashensorit të jashtëm në objektin e vjetër të Komunës së Prishtinës, si dhe punët përcjellëse”. </t>
  </si>
  <si>
    <t>Renovimi  i Dispanserit  tӫ Mushkërive dhe i ambulancave shëndetësorë nӫ fshatrat e Prishtinës –LOT 2</t>
  </si>
  <si>
    <t>Renovimi  i Dispanserit  të Mushkërive në Prishtinë –LOT 1</t>
  </si>
  <si>
    <t xml:space="preserve">Ndërtimi i këndeve të lodrave për fëmijë – pjesa I. </t>
  </si>
  <si>
    <t xml:space="preserve">Ndërtimi i këndeve të lodrave për fëmijë –pjesa II </t>
  </si>
  <si>
    <t xml:space="preserve">“Rikonstruktimi dhe gëlqerosja e shkollave të Prishtinës” </t>
  </si>
  <si>
    <t>Konkurs projekti: Këndi i librave në Prishtinë</t>
  </si>
  <si>
    <t>Konkurs projekti:Tregu i Luleve në  Prishtinë</t>
  </si>
  <si>
    <t>Hartimi i projekteve tӫ vogla dhe tӫ mesme pӫr objekte tӫ reja, rikonstruim, adaptim dhe mirëmbajtje.</t>
  </si>
  <si>
    <t xml:space="preserve">Ekzekutimi  i punimeve me pleksigllas në disa shkolla dhe punime të tjera. </t>
  </si>
  <si>
    <t>Projektet e ndërprera</t>
  </si>
  <si>
    <t>Projektet në realizim</t>
  </si>
  <si>
    <t>N.N.P. ”Pro Art”&amp; N.P.N  Proing “,-Prishtinë</t>
  </si>
  <si>
    <t>“STUDIO 11”sh.p.k.,-Prishtinë</t>
  </si>
  <si>
    <t>sh.p.k "OLTI TRASING"</t>
  </si>
  <si>
    <t>N.P."Risamont"</t>
  </si>
  <si>
    <t>NP "Risamont"</t>
  </si>
  <si>
    <t>NNP ”NDERTIMTARI"</t>
  </si>
  <si>
    <t>VËLLIMI FINANCIAR I PROJEKTEVE TË VITIT  2015 TË BARTURA NË VITIN 2016</t>
  </si>
  <si>
    <t>Ndërtimi i rrugës "Naser Hajrizi"</t>
  </si>
  <si>
    <t>Ndërtimi i rrugës "Stanbolli" - faza e dytë</t>
  </si>
  <si>
    <t>Ndërtimi i rrugës Dabishevc-Mutivodë, Prishtinë</t>
  </si>
  <si>
    <t>Ndërtimi i rrugës Breznice - Barileve</t>
  </si>
  <si>
    <t>Ndërtimi i rrugës "Hasan Remniku" Kolovicë</t>
  </si>
  <si>
    <t>Ndërtimi i rrugëve në Hajkobillë</t>
  </si>
  <si>
    <t>Ndërtimi ë rrugës Rimanisht - Vranidoll</t>
  </si>
  <si>
    <t>Ndërtimi i infrastrukturës në rrugën
 “Mirko Gashi”dhe "Gazë Përgjeni” Prishtinë</t>
  </si>
  <si>
    <t>Ndërtimi i rrugës "Mithat 
Frashëri"</t>
  </si>
  <si>
    <t>“Ndërtimi i infrastrukturës 
në fshatin Shashkovc-Prishtine”</t>
  </si>
  <si>
    <t>“Ndërtimi i rrugës pranë sistemit "Ibër- Lepenc", Bërnicë e Poshtme”</t>
  </si>
  <si>
    <t>Ndërtimi i rrugës në fshatin
Koliq, lagjja"Sheqiraj" dhe ndërtimi i rrugës në fshatin Grashticë
lagja "Kopranët”</t>
  </si>
  <si>
    <t>Rindërtimi, sanimi i kanalizimeve fekale primare dhe sekondare, si dhe ndërtimi, sanimi dhe zgjerimi i disa rrugëve sekondare në territorin e komunës së Prishtinës</t>
  </si>
  <si>
    <t xml:space="preserve">Ndërtimi i rruges lidhëse me 
rrugën “Isa Kastrati” në lagjen "Mati 1", rruga K3-2 </t>
  </si>
  <si>
    <t xml:space="preserve">Ndërtimi i Infrastrukturës në
 Veternik </t>
  </si>
  <si>
    <t>Rikonstruktimi i rrugës ”Luan Haradinaj”</t>
  </si>
  <si>
    <t>Ndëtimi i rrugës në Hajvali dhe ndërtimi i trotuareve në rrugën "Muharrem Fejza"</t>
  </si>
  <si>
    <t>Rikonstruktimi i rrugës “ Garibaldi" dhe "Perandori Justinjan"</t>
  </si>
  <si>
    <t>Ndërtimi i rrugës në fshatin 
,Lebanë - Prugovc</t>
  </si>
  <si>
    <t>Ndertimi i rrugëve lokale dhe kanalizimeve fekale në lagjen "Arbëria”</t>
  </si>
  <si>
    <t>Zhvendosja e rrjetit kryesor
 furnizues të Batllavës</t>
  </si>
  <si>
    <t>Ndërtimi i rrugës nga Flotacioni
-Lagja Vakovc</t>
  </si>
  <si>
    <t>Ndërtimi i infrastrukturës në Sofali
 dhe kanalizimi fekal në Besi</t>
  </si>
  <si>
    <t>Ndërtimi i urave betonarme në 
fshatrat e komunës së Prishtinës</t>
  </si>
  <si>
    <t xml:space="preserve">Ndërtimi i rrugës Barilevë - Besi </t>
  </si>
  <si>
    <t>Ndërtimi i rrugës Dabishevc - Mutivodë Prishtinë</t>
  </si>
  <si>
    <t>Ndërtimi i disa rrugëve 
në lagjen ”Kolovica"</t>
  </si>
  <si>
    <t>Ndërtimi i kanalizimit fekal në
 lagjen "Kolovica"</t>
  </si>
  <si>
    <t>Ndërtimi i disa rrugëve me kubëza
 betoni në Lagjen e Spitalit në Prishtinë</t>
  </si>
  <si>
    <t>Ndërtimi i rrugës "Perandori 
Justianian" përballë Katedrales</t>
  </si>
  <si>
    <t xml:space="preserve">
Ndërtimi i rrugës Koliq - Lagja Peraj" Prishtinë
</t>
  </si>
  <si>
    <t>”Rindërtimi i disa krahëve të rrugëve
 “ Shaban Shala", "Xhevat Begolli", 
"Ibrahim Kelmendi", "William Shekspir", 
"Gjon Serreqi", "Asllan Pireva" dhe "Rexhep Kabashi”</t>
  </si>
  <si>
    <t>Ndërtimi i infrastrukturës në 
rrugën "Hysen Terpeza" dhe 
krahët e saj në lagjen "Veterniku"</t>
  </si>
  <si>
    <t>”Ndërtimi i disa rrugëve me kubeza betoni në lagjen "Mati”</t>
  </si>
  <si>
    <t>Situacioni I gjashte</t>
  </si>
  <si>
    <t>Situacioni I shtate</t>
  </si>
  <si>
    <t>Situacioni I tete</t>
  </si>
  <si>
    <t>Situacioni Ii nëntë</t>
  </si>
  <si>
    <t>Pagesat gjate
 vitit 2016</t>
  </si>
  <si>
    <t>Bartje 2017</t>
  </si>
  <si>
    <t>Mbikëqyrja</t>
  </si>
  <si>
    <t>Pagesat gjatë
 vitit 2015</t>
  </si>
  <si>
    <t>Bartje 2016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</si>
</sst>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.00_);\(0.00\)"/>
    <numFmt numFmtId="181" formatCode="0.0_);\(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.00_)\ _€_ ;_ * \(#,##0.00\)\ _€_ ;_ * &quot;-&quot;??_)\ _€_ ;_ @_ "/>
    <numFmt numFmtId="187" formatCode="#,##0.00\ [$€-1];[Red]\-#,##0.00\ [$€-1]"/>
    <numFmt numFmtId="188" formatCode="#,##0.00_ ;\-#,##0.00\ 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sz val="16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name val="Arial Rounded MT Bold"/>
      <family val="2"/>
    </font>
    <font>
      <b/>
      <sz val="10"/>
      <color indexed="18"/>
      <name val="Arial Rounded MT Bold"/>
      <family val="2"/>
    </font>
    <font>
      <sz val="10"/>
      <color indexed="8"/>
      <name val="Arial Rounded MT Bold"/>
      <family val="2"/>
    </font>
    <font>
      <b/>
      <sz val="12"/>
      <color indexed="63"/>
      <name val="Arial"/>
      <family val="2"/>
    </font>
    <font>
      <b/>
      <sz val="9"/>
      <color indexed="1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8"/>
      <name val="Arial Rounded MT Bold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66"/>
      <name val="Arial"/>
      <family val="2"/>
    </font>
    <font>
      <b/>
      <sz val="10"/>
      <color rgb="FF000000"/>
      <name val="Arial"/>
      <family val="2"/>
    </font>
    <font>
      <sz val="12"/>
      <color rgb="FF000066"/>
      <name val="Arial Rounded MT Bold"/>
      <family val="2"/>
    </font>
    <font>
      <b/>
      <sz val="12"/>
      <color rgb="FF000066"/>
      <name val="Arial"/>
      <family val="2"/>
    </font>
    <font>
      <sz val="10"/>
      <color rgb="FF000066"/>
      <name val="Arial"/>
      <family val="2"/>
    </font>
    <font>
      <b/>
      <sz val="10"/>
      <color theme="1"/>
      <name val="Arial"/>
      <family val="2"/>
    </font>
  </fonts>
  <fills count="7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FACB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rgb="FF85DFFF"/>
        <bgColor indexed="64"/>
      </patternFill>
    </fill>
    <fill>
      <patternFill patternType="solid">
        <fgColor rgb="FFCEEAB0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7E4FF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 style="medium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39" fontId="8" fillId="33" borderId="10" xfId="0" applyNumberFormat="1" applyFont="1" applyFill="1" applyBorder="1" applyAlignment="1">
      <alignment horizontal="center" vertical="center"/>
    </xf>
    <xf numFmtId="39" fontId="8" fillId="33" borderId="12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0" fillId="0" borderId="0" xfId="0" applyFont="1" applyAlignment="1">
      <alignment/>
    </xf>
    <xf numFmtId="0" fontId="0" fillId="36" borderId="13" xfId="0" applyFill="1" applyBorder="1" applyAlignment="1">
      <alignment/>
    </xf>
    <xf numFmtId="0" fontId="7" fillId="34" borderId="10" xfId="0" applyFont="1" applyFill="1" applyBorder="1" applyAlignment="1">
      <alignment vertical="center"/>
    </xf>
    <xf numFmtId="39" fontId="0" fillId="18" borderId="10" xfId="0" applyNumberFormat="1" applyFont="1" applyFill="1" applyBorder="1" applyAlignment="1">
      <alignment horizontal="center" vertical="center"/>
    </xf>
    <xf numFmtId="39" fontId="0" fillId="37" borderId="10" xfId="0" applyNumberFormat="1" applyFont="1" applyFill="1" applyBorder="1" applyAlignment="1">
      <alignment horizontal="center" vertical="center"/>
    </xf>
    <xf numFmtId="4" fontId="0" fillId="38" borderId="10" xfId="0" applyNumberFormat="1" applyFont="1" applyFill="1" applyBorder="1" applyAlignment="1">
      <alignment horizontal="center" vertical="center"/>
    </xf>
    <xf numFmtId="39" fontId="0" fillId="39" borderId="10" xfId="0" applyNumberFormat="1" applyFont="1" applyFill="1" applyBorder="1" applyAlignment="1">
      <alignment horizontal="center" vertical="center"/>
    </xf>
    <xf numFmtId="0" fontId="0" fillId="40" borderId="13" xfId="0" applyFill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9" fontId="10" fillId="41" borderId="14" xfId="0" applyNumberFormat="1" applyFont="1" applyFill="1" applyBorder="1" applyAlignment="1">
      <alignment vertical="center"/>
    </xf>
    <xf numFmtId="39" fontId="0" fillId="3" borderId="10" xfId="0" applyNumberFormat="1" applyFont="1" applyFill="1" applyBorder="1" applyAlignment="1">
      <alignment horizontal="center" vertical="center"/>
    </xf>
    <xf numFmtId="39" fontId="0" fillId="42" borderId="10" xfId="0" applyNumberFormat="1" applyFont="1" applyFill="1" applyBorder="1" applyAlignment="1">
      <alignment horizontal="center" vertical="center"/>
    </xf>
    <xf numFmtId="4" fontId="0" fillId="38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4" borderId="1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180" fontId="6" fillId="32" borderId="15" xfId="0" applyNumberFormat="1" applyFont="1" applyFill="1" applyBorder="1" applyAlignment="1">
      <alignment horizontal="center" vertical="center" wrapText="1"/>
    </xf>
    <xf numFmtId="39" fontId="8" fillId="33" borderId="15" xfId="0" applyNumberFormat="1" applyFont="1" applyFill="1" applyBorder="1" applyAlignment="1">
      <alignment horizontal="center" vertical="center"/>
    </xf>
    <xf numFmtId="180" fontId="6" fillId="36" borderId="15" xfId="0" applyNumberFormat="1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center" vertical="center"/>
    </xf>
    <xf numFmtId="180" fontId="6" fillId="4" borderId="20" xfId="0" applyNumberFormat="1" applyFont="1" applyFill="1" applyBorder="1" applyAlignment="1">
      <alignment horizontal="center" vertical="center"/>
    </xf>
    <xf numFmtId="39" fontId="6" fillId="4" borderId="17" xfId="0" applyNumberFormat="1" applyFont="1" applyFill="1" applyBorder="1" applyAlignment="1">
      <alignment horizontal="center" vertical="center" wrapText="1"/>
    </xf>
    <xf numFmtId="39" fontId="6" fillId="4" borderId="18" xfId="0" applyNumberFormat="1" applyFont="1" applyFill="1" applyBorder="1" applyAlignment="1">
      <alignment horizontal="center" vertical="center" wrapText="1"/>
    </xf>
    <xf numFmtId="39" fontId="6" fillId="4" borderId="19" xfId="0" applyNumberFormat="1" applyFont="1" applyFill="1" applyBorder="1" applyAlignment="1">
      <alignment horizontal="center" vertical="center" wrapText="1"/>
    </xf>
    <xf numFmtId="39" fontId="6" fillId="4" borderId="20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39" fontId="10" fillId="41" borderId="22" xfId="0" applyNumberFormat="1" applyFont="1" applyFill="1" applyBorder="1" applyAlignment="1">
      <alignment vertical="center"/>
    </xf>
    <xf numFmtId="39" fontId="10" fillId="39" borderId="23" xfId="0" applyNumberFormat="1" applyFont="1" applyFill="1" applyBorder="1" applyAlignment="1">
      <alignment vertical="center"/>
    </xf>
    <xf numFmtId="39" fontId="10" fillId="18" borderId="15" xfId="0" applyNumberFormat="1" applyFont="1" applyFill="1" applyBorder="1" applyAlignment="1">
      <alignment vertical="center"/>
    </xf>
    <xf numFmtId="39" fontId="10" fillId="37" borderId="15" xfId="0" applyNumberFormat="1" applyFont="1" applyFill="1" applyBorder="1" applyAlignment="1">
      <alignment vertical="center"/>
    </xf>
    <xf numFmtId="39" fontId="10" fillId="5" borderId="15" xfId="0" applyNumberFormat="1" applyFont="1" applyFill="1" applyBorder="1" applyAlignment="1">
      <alignment vertical="center"/>
    </xf>
    <xf numFmtId="39" fontId="10" fillId="42" borderId="15" xfId="0" applyNumberFormat="1" applyFont="1" applyFill="1" applyBorder="1" applyAlignment="1">
      <alignment vertical="center"/>
    </xf>
    <xf numFmtId="39" fontId="10" fillId="38" borderId="15" xfId="0" applyNumberFormat="1" applyFont="1" applyFill="1" applyBorder="1" applyAlignment="1">
      <alignment vertical="center"/>
    </xf>
    <xf numFmtId="39" fontId="10" fillId="43" borderId="15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horizontal="left" vertical="center" wrapText="1"/>
    </xf>
    <xf numFmtId="39" fontId="8" fillId="36" borderId="15" xfId="0" applyNumberFormat="1" applyFont="1" applyFill="1" applyBorder="1" applyAlignment="1">
      <alignment horizontal="center" vertical="center"/>
    </xf>
    <xf numFmtId="0" fontId="8" fillId="40" borderId="0" xfId="0" applyFont="1" applyFill="1" applyAlignment="1">
      <alignment wrapText="1"/>
    </xf>
    <xf numFmtId="180" fontId="6" fillId="0" borderId="0" xfId="0" applyNumberFormat="1" applyFont="1" applyFill="1" applyBorder="1" applyAlignment="1">
      <alignment horizontal="center" vertical="center" wrapText="1"/>
    </xf>
    <xf numFmtId="39" fontId="8" fillId="0" borderId="0" xfId="0" applyNumberFormat="1" applyFont="1" applyFill="1" applyBorder="1" applyAlignment="1">
      <alignment horizontal="center" vertical="center"/>
    </xf>
    <xf numFmtId="39" fontId="1" fillId="0" borderId="0" xfId="0" applyNumberFormat="1" applyFont="1" applyFill="1" applyBorder="1" applyAlignment="1">
      <alignment horizontal="center" vertical="center"/>
    </xf>
    <xf numFmtId="39" fontId="1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9" fontId="7" fillId="0" borderId="0" xfId="0" applyNumberFormat="1" applyFont="1" applyFill="1" applyBorder="1" applyAlignment="1">
      <alignment vertical="center"/>
    </xf>
    <xf numFmtId="0" fontId="4" fillId="36" borderId="13" xfId="0" applyFont="1" applyFill="1" applyBorder="1" applyAlignment="1">
      <alignment horizontal="center" vertical="center"/>
    </xf>
    <xf numFmtId="0" fontId="8" fillId="40" borderId="12" xfId="0" applyFont="1" applyFill="1" applyBorder="1" applyAlignment="1">
      <alignment horizontal="left" vertical="center" wrapText="1"/>
    </xf>
    <xf numFmtId="180" fontId="6" fillId="32" borderId="12" xfId="0" applyNumberFormat="1" applyFont="1" applyFill="1" applyBorder="1" applyAlignment="1">
      <alignment horizontal="center" vertical="center" wrapText="1"/>
    </xf>
    <xf numFmtId="39" fontId="10" fillId="41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horizontal="left" vertical="center" wrapText="1"/>
    </xf>
    <xf numFmtId="39" fontId="10" fillId="39" borderId="27" xfId="0" applyNumberFormat="1" applyFont="1" applyFill="1" applyBorder="1" applyAlignment="1">
      <alignment vertical="center"/>
    </xf>
    <xf numFmtId="39" fontId="10" fillId="18" borderId="12" xfId="0" applyNumberFormat="1" applyFont="1" applyFill="1" applyBorder="1" applyAlignment="1">
      <alignment vertical="center"/>
    </xf>
    <xf numFmtId="39" fontId="10" fillId="37" borderId="12" xfId="0" applyNumberFormat="1" applyFont="1" applyFill="1" applyBorder="1" applyAlignment="1">
      <alignment vertical="center"/>
    </xf>
    <xf numFmtId="39" fontId="10" fillId="5" borderId="12" xfId="0" applyNumberFormat="1" applyFont="1" applyFill="1" applyBorder="1" applyAlignment="1">
      <alignment vertical="center"/>
    </xf>
    <xf numFmtId="39" fontId="10" fillId="42" borderId="12" xfId="0" applyNumberFormat="1" applyFont="1" applyFill="1" applyBorder="1" applyAlignment="1">
      <alignment vertical="center"/>
    </xf>
    <xf numFmtId="39" fontId="10" fillId="38" borderId="12" xfId="0" applyNumberFormat="1" applyFont="1" applyFill="1" applyBorder="1" applyAlignment="1">
      <alignment vertical="center"/>
    </xf>
    <xf numFmtId="39" fontId="10" fillId="43" borderId="12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horizontal="left" vertical="center" wrapText="1"/>
    </xf>
    <xf numFmtId="0" fontId="6" fillId="34" borderId="26" xfId="0" applyFont="1" applyFill="1" applyBorder="1" applyAlignment="1">
      <alignment horizontal="center" vertical="center" wrapText="1"/>
    </xf>
    <xf numFmtId="39" fontId="10" fillId="39" borderId="28" xfId="0" applyNumberFormat="1" applyFont="1" applyFill="1" applyBorder="1" applyAlignment="1">
      <alignment vertical="center"/>
    </xf>
    <xf numFmtId="39" fontId="0" fillId="36" borderId="15" xfId="0" applyNumberFormat="1" applyFont="1" applyFill="1" applyBorder="1" applyAlignment="1">
      <alignment horizontal="center" vertical="center"/>
    </xf>
    <xf numFmtId="4" fontId="0" fillId="36" borderId="15" xfId="0" applyNumberFormat="1" applyFont="1" applyFill="1" applyBorder="1" applyAlignment="1">
      <alignment horizontal="center" vertical="center"/>
    </xf>
    <xf numFmtId="39" fontId="0" fillId="3" borderId="15" xfId="0" applyNumberFormat="1" applyFont="1" applyFill="1" applyBorder="1" applyAlignment="1">
      <alignment horizontal="center" vertical="center"/>
    </xf>
    <xf numFmtId="39" fontId="0" fillId="42" borderId="15" xfId="0" applyNumberFormat="1" applyFont="1" applyFill="1" applyBorder="1" applyAlignment="1">
      <alignment horizontal="center" vertical="center"/>
    </xf>
    <xf numFmtId="4" fontId="0" fillId="38" borderId="15" xfId="0" applyNumberFormat="1" applyFont="1" applyFill="1" applyBorder="1" applyAlignment="1">
      <alignment horizontal="center" vertical="center"/>
    </xf>
    <xf numFmtId="39" fontId="0" fillId="43" borderId="15" xfId="0" applyNumberFormat="1" applyFont="1" applyFill="1" applyBorder="1" applyAlignment="1">
      <alignment horizontal="center" vertical="center"/>
    </xf>
    <xf numFmtId="39" fontId="0" fillId="43" borderId="10" xfId="0" applyNumberFormat="1" applyFont="1" applyFill="1" applyBorder="1" applyAlignment="1">
      <alignment horizontal="center" vertical="center"/>
    </xf>
    <xf numFmtId="39" fontId="0" fillId="3" borderId="12" xfId="0" applyNumberFormat="1" applyFont="1" applyFill="1" applyBorder="1" applyAlignment="1">
      <alignment horizontal="center" vertical="center"/>
    </xf>
    <xf numFmtId="39" fontId="0" fillId="42" borderId="12" xfId="0" applyNumberFormat="1" applyFont="1" applyFill="1" applyBorder="1" applyAlignment="1">
      <alignment horizontal="center" vertical="center"/>
    </xf>
    <xf numFmtId="39" fontId="0" fillId="43" borderId="12" xfId="0" applyNumberFormat="1" applyFont="1" applyFill="1" applyBorder="1" applyAlignment="1">
      <alignment horizontal="center" vertical="center"/>
    </xf>
    <xf numFmtId="39" fontId="0" fillId="39" borderId="15" xfId="0" applyNumberFormat="1" applyFont="1" applyFill="1" applyBorder="1" applyAlignment="1">
      <alignment horizontal="center" vertical="center"/>
    </xf>
    <xf numFmtId="39" fontId="0" fillId="18" borderId="15" xfId="0" applyNumberFormat="1" applyFont="1" applyFill="1" applyBorder="1" applyAlignment="1">
      <alignment horizontal="center" vertical="center"/>
    </xf>
    <xf numFmtId="39" fontId="0" fillId="37" borderId="15" xfId="0" applyNumberFormat="1" applyFont="1" applyFill="1" applyBorder="1" applyAlignment="1">
      <alignment horizontal="center" vertical="center"/>
    </xf>
    <xf numFmtId="39" fontId="0" fillId="39" borderId="12" xfId="0" applyNumberFormat="1" applyFont="1" applyFill="1" applyBorder="1" applyAlignment="1">
      <alignment horizontal="center" vertical="center"/>
    </xf>
    <xf numFmtId="39" fontId="0" fillId="18" borderId="12" xfId="0" applyNumberFormat="1" applyFont="1" applyFill="1" applyBorder="1" applyAlignment="1">
      <alignment horizontal="center" vertical="center"/>
    </xf>
    <xf numFmtId="39" fontId="0" fillId="37" borderId="12" xfId="0" applyNumberFormat="1" applyFont="1" applyFill="1" applyBorder="1" applyAlignment="1">
      <alignment horizontal="center" vertical="center"/>
    </xf>
    <xf numFmtId="39" fontId="0" fillId="36" borderId="12" xfId="0" applyNumberFormat="1" applyFont="1" applyFill="1" applyBorder="1" applyAlignment="1">
      <alignment horizontal="center" vertical="center"/>
    </xf>
    <xf numFmtId="4" fontId="0" fillId="36" borderId="12" xfId="0" applyNumberFormat="1" applyFont="1" applyFill="1" applyBorder="1" applyAlignment="1">
      <alignment horizontal="center" vertical="center"/>
    </xf>
    <xf numFmtId="39" fontId="8" fillId="36" borderId="12" xfId="0" applyNumberFormat="1" applyFont="1" applyFill="1" applyBorder="1" applyAlignment="1">
      <alignment horizontal="center" vertical="center"/>
    </xf>
    <xf numFmtId="39" fontId="4" fillId="40" borderId="13" xfId="0" applyNumberFormat="1" applyFont="1" applyFill="1" applyBorder="1" applyAlignment="1">
      <alignment horizontal="center" vertical="center"/>
    </xf>
    <xf numFmtId="39" fontId="4" fillId="40" borderId="13" xfId="0" applyNumberFormat="1" applyFont="1" applyFill="1" applyBorder="1" applyAlignment="1">
      <alignment vertical="center"/>
    </xf>
    <xf numFmtId="0" fontId="7" fillId="34" borderId="29" xfId="0" applyFont="1" applyFill="1" applyBorder="1" applyAlignment="1">
      <alignment horizontal="center" vertical="center" wrapText="1"/>
    </xf>
    <xf numFmtId="39" fontId="8" fillId="33" borderId="27" xfId="0" applyNumberFormat="1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wrapText="1"/>
    </xf>
    <xf numFmtId="0" fontId="12" fillId="4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3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39" fontId="10" fillId="18" borderId="31" xfId="0" applyNumberFormat="1" applyFont="1" applyFill="1" applyBorder="1" applyAlignment="1">
      <alignment vertical="center"/>
    </xf>
    <xf numFmtId="39" fontId="10" fillId="37" borderId="31" xfId="0" applyNumberFormat="1" applyFont="1" applyFill="1" applyBorder="1" applyAlignment="1">
      <alignment vertical="center"/>
    </xf>
    <xf numFmtId="39" fontId="10" fillId="5" borderId="31" xfId="0" applyNumberFormat="1" applyFont="1" applyFill="1" applyBorder="1" applyAlignment="1">
      <alignment vertical="center"/>
    </xf>
    <xf numFmtId="39" fontId="10" fillId="42" borderId="31" xfId="0" applyNumberFormat="1" applyFont="1" applyFill="1" applyBorder="1" applyAlignment="1">
      <alignment vertical="center"/>
    </xf>
    <xf numFmtId="39" fontId="10" fillId="41" borderId="32" xfId="0" applyNumberFormat="1" applyFont="1" applyFill="1" applyBorder="1" applyAlignment="1">
      <alignment vertical="center"/>
    </xf>
    <xf numFmtId="39" fontId="0" fillId="42" borderId="31" xfId="0" applyNumberFormat="1" applyFont="1" applyFill="1" applyBorder="1" applyAlignment="1">
      <alignment horizontal="center" vertical="center"/>
    </xf>
    <xf numFmtId="4" fontId="0" fillId="38" borderId="31" xfId="0" applyNumberFormat="1" applyFont="1" applyFill="1" applyBorder="1" applyAlignment="1">
      <alignment horizontal="center" vertical="center"/>
    </xf>
    <xf numFmtId="39" fontId="0" fillId="18" borderId="31" xfId="0" applyNumberFormat="1" applyFont="1" applyFill="1" applyBorder="1" applyAlignment="1">
      <alignment horizontal="center" vertical="center"/>
    </xf>
    <xf numFmtId="39" fontId="0" fillId="37" borderId="31" xfId="0" applyNumberFormat="1" applyFont="1" applyFill="1" applyBorder="1" applyAlignment="1">
      <alignment horizontal="center" vertical="center"/>
    </xf>
    <xf numFmtId="39" fontId="0" fillId="3" borderId="3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4" borderId="13" xfId="0" applyFont="1" applyFill="1" applyBorder="1" applyAlignment="1">
      <alignment horizontal="center" vertical="center" wrapText="1"/>
    </xf>
    <xf numFmtId="39" fontId="10" fillId="36" borderId="23" xfId="0" applyNumberFormat="1" applyFont="1" applyFill="1" applyBorder="1" applyAlignment="1">
      <alignment vertical="center"/>
    </xf>
    <xf numFmtId="39" fontId="10" fillId="36" borderId="15" xfId="0" applyNumberFormat="1" applyFont="1" applyFill="1" applyBorder="1" applyAlignment="1">
      <alignment vertical="center"/>
    </xf>
    <xf numFmtId="39" fontId="10" fillId="36" borderId="14" xfId="0" applyNumberFormat="1" applyFont="1" applyFill="1" applyBorder="1" applyAlignment="1">
      <alignment vertical="center"/>
    </xf>
    <xf numFmtId="0" fontId="7" fillId="36" borderId="33" xfId="0" applyFont="1" applyFill="1" applyBorder="1" applyAlignment="1">
      <alignment horizontal="left" vertical="center" wrapText="1"/>
    </xf>
    <xf numFmtId="0" fontId="6" fillId="36" borderId="34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/>
    </xf>
    <xf numFmtId="39" fontId="10" fillId="39" borderId="15" xfId="0" applyNumberFormat="1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1" fillId="34" borderId="0" xfId="0" applyFont="1" applyFill="1" applyAlignment="1">
      <alignment wrapText="1"/>
    </xf>
    <xf numFmtId="39" fontId="9" fillId="34" borderId="15" xfId="0" applyNumberFormat="1" applyFont="1" applyFill="1" applyBorder="1" applyAlignment="1">
      <alignment vertical="center"/>
    </xf>
    <xf numFmtId="39" fontId="10" fillId="44" borderId="15" xfId="0" applyNumberFormat="1" applyFont="1" applyFill="1" applyBorder="1" applyAlignment="1">
      <alignment vertical="center"/>
    </xf>
    <xf numFmtId="0" fontId="6" fillId="4" borderId="35" xfId="0" applyFont="1" applyFill="1" applyBorder="1" applyAlignment="1">
      <alignment vertical="center" wrapText="1"/>
    </xf>
    <xf numFmtId="0" fontId="6" fillId="4" borderId="36" xfId="0" applyFont="1" applyFill="1" applyBorder="1" applyAlignment="1">
      <alignment horizontal="center" vertical="center" wrapText="1"/>
    </xf>
    <xf numFmtId="180" fontId="6" fillId="45" borderId="15" xfId="0" applyNumberFormat="1" applyFont="1" applyFill="1" applyBorder="1" applyAlignment="1">
      <alignment horizontal="center" vertical="center" wrapText="1"/>
    </xf>
    <xf numFmtId="39" fontId="8" fillId="45" borderId="10" xfId="0" applyNumberFormat="1" applyFont="1" applyFill="1" applyBorder="1" applyAlignment="1">
      <alignment horizontal="center" vertical="center"/>
    </xf>
    <xf numFmtId="39" fontId="0" fillId="45" borderId="10" xfId="0" applyNumberFormat="1" applyFont="1" applyFill="1" applyBorder="1" applyAlignment="1">
      <alignment horizontal="center" vertical="center"/>
    </xf>
    <xf numFmtId="4" fontId="0" fillId="45" borderId="10" xfId="0" applyNumberFormat="1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left" vertical="center" wrapText="1"/>
    </xf>
    <xf numFmtId="0" fontId="7" fillId="47" borderId="10" xfId="0" applyFont="1" applyFill="1" applyBorder="1" applyAlignment="1">
      <alignment horizontal="center" vertical="center" wrapText="1"/>
    </xf>
    <xf numFmtId="180" fontId="6" fillId="48" borderId="15" xfId="0" applyNumberFormat="1" applyFont="1" applyFill="1" applyBorder="1" applyAlignment="1">
      <alignment horizontal="center" vertical="center" wrapText="1"/>
    </xf>
    <xf numFmtId="39" fontId="8" fillId="49" borderId="10" xfId="0" applyNumberFormat="1" applyFont="1" applyFill="1" applyBorder="1" applyAlignment="1">
      <alignment horizontal="center" vertical="center"/>
    </xf>
    <xf numFmtId="39" fontId="0" fillId="50" borderId="15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" fillId="40" borderId="10" xfId="0" applyFont="1" applyFill="1" applyBorder="1" applyAlignment="1">
      <alignment vertical="center" wrapText="1"/>
    </xf>
    <xf numFmtId="0" fontId="12" fillId="51" borderId="10" xfId="0" applyFont="1" applyFill="1" applyBorder="1" applyAlignment="1">
      <alignment horizontal="center" vertical="center"/>
    </xf>
    <xf numFmtId="39" fontId="6" fillId="4" borderId="13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39" fontId="0" fillId="52" borderId="15" xfId="0" applyNumberFormat="1" applyFont="1" applyFill="1" applyBorder="1" applyAlignment="1">
      <alignment horizontal="center" vertical="center"/>
    </xf>
    <xf numFmtId="2" fontId="9" fillId="53" borderId="15" xfId="0" applyNumberFormat="1" applyFont="1" applyFill="1" applyBorder="1" applyAlignment="1">
      <alignment horizontal="center" vertical="center"/>
    </xf>
    <xf numFmtId="39" fontId="4" fillId="54" borderId="13" xfId="0" applyNumberFormat="1" applyFont="1" applyFill="1" applyBorder="1" applyAlignment="1">
      <alignment/>
    </xf>
    <xf numFmtId="0" fontId="6" fillId="4" borderId="37" xfId="0" applyFont="1" applyFill="1" applyBorder="1" applyAlignment="1">
      <alignment horizontal="center" vertical="center" wrapText="1"/>
    </xf>
    <xf numFmtId="39" fontId="4" fillId="55" borderId="13" xfId="0" applyNumberFormat="1" applyFont="1" applyFill="1" applyBorder="1" applyAlignment="1">
      <alignment/>
    </xf>
    <xf numFmtId="39" fontId="4" fillId="36" borderId="24" xfId="0" applyNumberFormat="1" applyFont="1" applyFill="1" applyBorder="1" applyAlignment="1">
      <alignment horizontal="center" vertical="center"/>
    </xf>
    <xf numFmtId="39" fontId="4" fillId="45" borderId="24" xfId="0" applyNumberFormat="1" applyFont="1" applyFill="1" applyBorder="1" applyAlignment="1">
      <alignment horizontal="center" vertical="center"/>
    </xf>
    <xf numFmtId="39" fontId="4" fillId="36" borderId="38" xfId="0" applyNumberFormat="1" applyFont="1" applyFill="1" applyBorder="1" applyAlignment="1">
      <alignment horizontal="center" vertical="center"/>
    </xf>
    <xf numFmtId="39" fontId="4" fillId="34" borderId="39" xfId="0" applyNumberFormat="1" applyFont="1" applyFill="1" applyBorder="1" applyAlignment="1">
      <alignment horizontal="center" vertical="center"/>
    </xf>
    <xf numFmtId="39" fontId="4" fillId="36" borderId="39" xfId="0" applyNumberFormat="1" applyFont="1" applyFill="1" applyBorder="1" applyAlignment="1">
      <alignment horizontal="center" vertical="center"/>
    </xf>
    <xf numFmtId="39" fontId="4" fillId="36" borderId="29" xfId="0" applyNumberFormat="1" applyFont="1" applyFill="1" applyBorder="1" applyAlignment="1">
      <alignment horizontal="center" vertical="center"/>
    </xf>
    <xf numFmtId="39" fontId="4" fillId="34" borderId="29" xfId="0" applyNumberFormat="1" applyFont="1" applyFill="1" applyBorder="1" applyAlignment="1">
      <alignment horizontal="center" vertical="center"/>
    </xf>
    <xf numFmtId="39" fontId="4" fillId="34" borderId="40" xfId="0" applyNumberFormat="1" applyFont="1" applyFill="1" applyBorder="1" applyAlignment="1">
      <alignment horizontal="center" vertical="center"/>
    </xf>
    <xf numFmtId="39" fontId="4" fillId="45" borderId="40" xfId="0" applyNumberFormat="1" applyFont="1" applyFill="1" applyBorder="1" applyAlignment="1">
      <alignment horizontal="center" vertical="center"/>
    </xf>
    <xf numFmtId="39" fontId="4" fillId="0" borderId="0" xfId="0" applyNumberFormat="1" applyFont="1" applyBorder="1" applyAlignment="1">
      <alignment/>
    </xf>
    <xf numFmtId="39" fontId="6" fillId="4" borderId="41" xfId="0" applyNumberFormat="1" applyFont="1" applyFill="1" applyBorder="1" applyAlignment="1">
      <alignment horizontal="center" vertical="center" wrapText="1"/>
    </xf>
    <xf numFmtId="39" fontId="4" fillId="36" borderId="16" xfId="0" applyNumberFormat="1" applyFont="1" applyFill="1" applyBorder="1" applyAlignment="1">
      <alignment horizontal="center" vertical="center"/>
    </xf>
    <xf numFmtId="39" fontId="4" fillId="36" borderId="34" xfId="0" applyNumberFormat="1" applyFont="1" applyFill="1" applyBorder="1" applyAlignment="1">
      <alignment horizontal="center" vertical="center"/>
    </xf>
    <xf numFmtId="39" fontId="4" fillId="36" borderId="42" xfId="0" applyNumberFormat="1" applyFont="1" applyFill="1" applyBorder="1" applyAlignment="1">
      <alignment horizontal="center" vertical="center"/>
    </xf>
    <xf numFmtId="39" fontId="6" fillId="4" borderId="36" xfId="0" applyNumberFormat="1" applyFont="1" applyFill="1" applyBorder="1" applyAlignment="1">
      <alignment horizontal="center" vertical="center" wrapText="1"/>
    </xf>
    <xf numFmtId="39" fontId="4" fillId="56" borderId="16" xfId="0" applyNumberFormat="1" applyFont="1" applyFill="1" applyBorder="1" applyAlignment="1">
      <alignment horizontal="center" vertical="center"/>
    </xf>
    <xf numFmtId="39" fontId="6" fillId="4" borderId="43" xfId="0" applyNumberFormat="1" applyFont="1" applyFill="1" applyBorder="1" applyAlignment="1">
      <alignment horizontal="center" vertical="center" wrapText="1"/>
    </xf>
    <xf numFmtId="39" fontId="0" fillId="43" borderId="22" xfId="0" applyNumberFormat="1" applyFont="1" applyFill="1" applyBorder="1" applyAlignment="1">
      <alignment horizontal="center" vertical="center"/>
    </xf>
    <xf numFmtId="39" fontId="0" fillId="43" borderId="14" xfId="0" applyNumberFormat="1" applyFont="1" applyFill="1" applyBorder="1" applyAlignment="1">
      <alignment horizontal="center" vertical="center"/>
    </xf>
    <xf numFmtId="39" fontId="0" fillId="43" borderId="25" xfId="0" applyNumberFormat="1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6" fillId="18" borderId="31" xfId="0" applyFont="1" applyFill="1" applyBorder="1" applyAlignment="1">
      <alignment vertical="center" wrapText="1"/>
    </xf>
    <xf numFmtId="0" fontId="7" fillId="34" borderId="31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/>
    </xf>
    <xf numFmtId="39" fontId="0" fillId="39" borderId="31" xfId="0" applyNumberFormat="1" applyFont="1" applyFill="1" applyBorder="1" applyAlignment="1">
      <alignment horizontal="center" vertical="center"/>
    </xf>
    <xf numFmtId="39" fontId="0" fillId="43" borderId="32" xfId="0" applyNumberFormat="1" applyFont="1" applyFill="1" applyBorder="1" applyAlignment="1">
      <alignment horizontal="center" vertical="center"/>
    </xf>
    <xf numFmtId="39" fontId="4" fillId="36" borderId="44" xfId="0" applyNumberFormat="1" applyFont="1" applyFill="1" applyBorder="1" applyAlignment="1">
      <alignment horizontal="center" vertical="center"/>
    </xf>
    <xf numFmtId="39" fontId="10" fillId="39" borderId="45" xfId="0" applyNumberFormat="1" applyFont="1" applyFill="1" applyBorder="1" applyAlignment="1">
      <alignment vertical="center"/>
    </xf>
    <xf numFmtId="39" fontId="10" fillId="38" borderId="46" xfId="0" applyNumberFormat="1" applyFont="1" applyFill="1" applyBorder="1" applyAlignment="1">
      <alignment vertical="center"/>
    </xf>
    <xf numFmtId="39" fontId="10" fillId="43" borderId="46" xfId="0" applyNumberFormat="1" applyFont="1" applyFill="1" applyBorder="1" applyAlignment="1">
      <alignment vertical="center"/>
    </xf>
    <xf numFmtId="39" fontId="10" fillId="44" borderId="46" xfId="0" applyNumberFormat="1" applyFont="1" applyFill="1" applyBorder="1" applyAlignment="1">
      <alignment vertical="center"/>
    </xf>
    <xf numFmtId="39" fontId="10" fillId="39" borderId="46" xfId="0" applyNumberFormat="1" applyFont="1" applyFill="1" applyBorder="1" applyAlignment="1">
      <alignment vertical="center"/>
    </xf>
    <xf numFmtId="39" fontId="9" fillId="34" borderId="46" xfId="0" applyNumberFormat="1" applyFont="1" applyFill="1" applyBorder="1" applyAlignment="1">
      <alignment vertical="center"/>
    </xf>
    <xf numFmtId="39" fontId="10" fillId="43" borderId="31" xfId="0" applyNumberFormat="1" applyFont="1" applyFill="1" applyBorder="1" applyAlignment="1">
      <alignment vertical="center"/>
    </xf>
    <xf numFmtId="39" fontId="10" fillId="39" borderId="47" xfId="0" applyNumberFormat="1" applyFont="1" applyFill="1" applyBorder="1" applyAlignment="1">
      <alignment vertical="center"/>
    </xf>
    <xf numFmtId="39" fontId="10" fillId="18" borderId="46" xfId="0" applyNumberFormat="1" applyFont="1" applyFill="1" applyBorder="1" applyAlignment="1">
      <alignment vertical="center"/>
    </xf>
    <xf numFmtId="39" fontId="10" fillId="37" borderId="46" xfId="0" applyNumberFormat="1" applyFont="1" applyFill="1" applyBorder="1" applyAlignment="1">
      <alignment vertical="center"/>
    </xf>
    <xf numFmtId="39" fontId="10" fillId="5" borderId="46" xfId="0" applyNumberFormat="1" applyFont="1" applyFill="1" applyBorder="1" applyAlignment="1">
      <alignment vertical="center"/>
    </xf>
    <xf numFmtId="39" fontId="10" fillId="42" borderId="46" xfId="0" applyNumberFormat="1" applyFont="1" applyFill="1" applyBorder="1" applyAlignment="1">
      <alignment vertical="center"/>
    </xf>
    <xf numFmtId="0" fontId="10" fillId="5" borderId="44" xfId="0" applyFont="1" applyFill="1" applyBorder="1" applyAlignment="1">
      <alignment vertical="center"/>
    </xf>
    <xf numFmtId="0" fontId="1" fillId="34" borderId="44" xfId="0" applyFont="1" applyFill="1" applyBorder="1" applyAlignment="1">
      <alignment vertical="center" wrapText="1"/>
    </xf>
    <xf numFmtId="39" fontId="0" fillId="0" borderId="0" xfId="0" applyNumberFormat="1" applyBorder="1" applyAlignment="1">
      <alignment/>
    </xf>
    <xf numFmtId="39" fontId="4" fillId="57" borderId="13" xfId="0" applyNumberFormat="1" applyFont="1" applyFill="1" applyBorder="1" applyAlignment="1">
      <alignment/>
    </xf>
    <xf numFmtId="39" fontId="4" fillId="57" borderId="42" xfId="0" applyNumberFormat="1" applyFont="1" applyFill="1" applyBorder="1" applyAlignment="1">
      <alignment horizontal="center" vertical="center"/>
    </xf>
    <xf numFmtId="39" fontId="4" fillId="57" borderId="44" xfId="0" applyNumberFormat="1" applyFont="1" applyFill="1" applyBorder="1" applyAlignment="1">
      <alignment horizontal="center" vertical="center"/>
    </xf>
    <xf numFmtId="39" fontId="4" fillId="57" borderId="16" xfId="0" applyNumberFormat="1" applyFont="1" applyFill="1" applyBorder="1" applyAlignment="1">
      <alignment horizontal="center" vertical="center"/>
    </xf>
    <xf numFmtId="39" fontId="4" fillId="34" borderId="15" xfId="0" applyNumberFormat="1" applyFont="1" applyFill="1" applyBorder="1" applyAlignment="1">
      <alignment vertical="center"/>
    </xf>
    <xf numFmtId="39" fontId="4" fillId="34" borderId="46" xfId="0" applyNumberFormat="1" applyFont="1" applyFill="1" applyBorder="1" applyAlignment="1">
      <alignment vertical="center"/>
    </xf>
    <xf numFmtId="39" fontId="4" fillId="0" borderId="0" xfId="0" applyNumberFormat="1" applyFont="1" applyFill="1" applyBorder="1" applyAlignment="1">
      <alignment/>
    </xf>
    <xf numFmtId="39" fontId="8" fillId="4" borderId="35" xfId="0" applyNumberFormat="1" applyFont="1" applyFill="1" applyBorder="1" applyAlignment="1">
      <alignment horizontal="center" vertical="center" wrapText="1"/>
    </xf>
    <xf numFmtId="39" fontId="8" fillId="4" borderId="48" xfId="0" applyNumberFormat="1" applyFont="1" applyFill="1" applyBorder="1" applyAlignment="1">
      <alignment horizontal="center" vertical="center" wrapText="1"/>
    </xf>
    <xf numFmtId="39" fontId="0" fillId="0" borderId="0" xfId="0" applyNumberFormat="1" applyAlignment="1">
      <alignment/>
    </xf>
    <xf numFmtId="2" fontId="4" fillId="36" borderId="15" xfId="0" applyNumberFormat="1" applyFont="1" applyFill="1" applyBorder="1" applyAlignment="1">
      <alignment horizontal="center" vertical="center"/>
    </xf>
    <xf numFmtId="39" fontId="8" fillId="33" borderId="40" xfId="0" applyNumberFormat="1" applyFont="1" applyFill="1" applyBorder="1" applyAlignment="1">
      <alignment horizontal="center" vertical="center"/>
    </xf>
    <xf numFmtId="39" fontId="0" fillId="39" borderId="10" xfId="0" applyNumberFormat="1" applyFont="1" applyFill="1" applyBorder="1" applyAlignment="1">
      <alignment horizontal="center" vertical="center"/>
    </xf>
    <xf numFmtId="39" fontId="0" fillId="18" borderId="10" xfId="0" applyNumberFormat="1" applyFont="1" applyFill="1" applyBorder="1" applyAlignment="1">
      <alignment horizontal="center" vertical="center"/>
    </xf>
    <xf numFmtId="39" fontId="0" fillId="37" borderId="10" xfId="0" applyNumberFormat="1" applyFont="1" applyFill="1" applyBorder="1" applyAlignment="1">
      <alignment horizontal="center" vertical="center"/>
    </xf>
    <xf numFmtId="39" fontId="0" fillId="3" borderId="10" xfId="0" applyNumberFormat="1" applyFont="1" applyFill="1" applyBorder="1" applyAlignment="1">
      <alignment horizontal="center" vertical="center"/>
    </xf>
    <xf numFmtId="39" fontId="0" fillId="42" borderId="10" xfId="0" applyNumberFormat="1" applyFont="1" applyFill="1" applyBorder="1" applyAlignment="1">
      <alignment horizontal="center" vertical="center"/>
    </xf>
    <xf numFmtId="4" fontId="0" fillId="38" borderId="10" xfId="0" applyNumberFormat="1" applyFont="1" applyFill="1" applyBorder="1" applyAlignment="1">
      <alignment horizontal="center" vertical="center"/>
    </xf>
    <xf numFmtId="39" fontId="0" fillId="43" borderId="10" xfId="0" applyNumberFormat="1" applyFont="1" applyFill="1" applyBorder="1" applyAlignment="1">
      <alignment horizontal="center" vertical="center"/>
    </xf>
    <xf numFmtId="39" fontId="0" fillId="34" borderId="10" xfId="0" applyNumberFormat="1" applyFont="1" applyFill="1" applyBorder="1" applyAlignment="1">
      <alignment horizontal="center" vertical="center"/>
    </xf>
    <xf numFmtId="39" fontId="1" fillId="36" borderId="22" xfId="0" applyNumberFormat="1" applyFont="1" applyFill="1" applyBorder="1" applyAlignment="1">
      <alignment horizontal="center" vertical="center"/>
    </xf>
    <xf numFmtId="39" fontId="10" fillId="43" borderId="10" xfId="0" applyNumberFormat="1" applyFont="1" applyFill="1" applyBorder="1" applyAlignment="1">
      <alignment vertical="center"/>
    </xf>
    <xf numFmtId="0" fontId="1" fillId="34" borderId="34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6" fillId="45" borderId="34" xfId="0" applyFont="1" applyFill="1" applyBorder="1" applyAlignment="1">
      <alignment horizontal="left" vertical="center" wrapText="1"/>
    </xf>
    <xf numFmtId="0" fontId="1" fillId="34" borderId="34" xfId="0" applyFont="1" applyFill="1" applyBorder="1" applyAlignment="1">
      <alignment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7" fillId="5" borderId="49" xfId="0" applyFont="1" applyFill="1" applyBorder="1" applyAlignment="1">
      <alignment horizontal="left" vertical="center" wrapText="1"/>
    </xf>
    <xf numFmtId="0" fontId="7" fillId="45" borderId="33" xfId="0" applyFont="1" applyFill="1" applyBorder="1" applyAlignment="1">
      <alignment horizontal="left" vertical="center" wrapText="1"/>
    </xf>
    <xf numFmtId="0" fontId="10" fillId="5" borderId="33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0" fontId="10" fillId="5" borderId="33" xfId="0" applyFont="1" applyFill="1" applyBorder="1" applyAlignment="1">
      <alignment vertical="center" wrapText="1"/>
    </xf>
    <xf numFmtId="0" fontId="10" fillId="5" borderId="50" xfId="0" applyFont="1" applyFill="1" applyBorder="1" applyAlignment="1">
      <alignment vertical="center" wrapText="1"/>
    </xf>
    <xf numFmtId="39" fontId="10" fillId="39" borderId="23" xfId="0" applyNumberFormat="1" applyFont="1" applyFill="1" applyBorder="1" applyAlignment="1">
      <alignment horizontal="center" vertical="center"/>
    </xf>
    <xf numFmtId="39" fontId="10" fillId="18" borderId="15" xfId="0" applyNumberFormat="1" applyFont="1" applyFill="1" applyBorder="1" applyAlignment="1">
      <alignment horizontal="center" vertical="center"/>
    </xf>
    <xf numFmtId="39" fontId="10" fillId="37" borderId="15" xfId="0" applyNumberFormat="1" applyFont="1" applyFill="1" applyBorder="1" applyAlignment="1">
      <alignment horizontal="center" vertical="center"/>
    </xf>
    <xf numFmtId="39" fontId="10" fillId="5" borderId="15" xfId="0" applyNumberFormat="1" applyFont="1" applyFill="1" applyBorder="1" applyAlignment="1">
      <alignment horizontal="center" vertical="center"/>
    </xf>
    <xf numFmtId="39" fontId="10" fillId="42" borderId="15" xfId="0" applyNumberFormat="1" applyFont="1" applyFill="1" applyBorder="1" applyAlignment="1">
      <alignment horizontal="center" vertical="center"/>
    </xf>
    <xf numFmtId="39" fontId="10" fillId="38" borderId="15" xfId="0" applyNumberFormat="1" applyFont="1" applyFill="1" applyBorder="1" applyAlignment="1">
      <alignment horizontal="center" vertical="center"/>
    </xf>
    <xf numFmtId="39" fontId="10" fillId="43" borderId="15" xfId="0" applyNumberFormat="1" applyFont="1" applyFill="1" applyBorder="1" applyAlignment="1">
      <alignment horizontal="center" vertical="center"/>
    </xf>
    <xf numFmtId="39" fontId="10" fillId="44" borderId="15" xfId="0" applyNumberFormat="1" applyFont="1" applyFill="1" applyBorder="1" applyAlignment="1">
      <alignment horizontal="center" vertical="center"/>
    </xf>
    <xf numFmtId="39" fontId="10" fillId="39" borderId="15" xfId="0" applyNumberFormat="1" applyFont="1" applyFill="1" applyBorder="1" applyAlignment="1">
      <alignment horizontal="center" vertical="center"/>
    </xf>
    <xf numFmtId="39" fontId="10" fillId="12" borderId="15" xfId="0" applyNumberFormat="1" applyFont="1" applyFill="1" applyBorder="1" applyAlignment="1">
      <alignment horizontal="center" vertical="center"/>
    </xf>
    <xf numFmtId="39" fontId="9" fillId="34" borderId="51" xfId="0" applyNumberFormat="1" applyFont="1" applyFill="1" applyBorder="1" applyAlignment="1">
      <alignment horizontal="center" vertical="center"/>
    </xf>
    <xf numFmtId="39" fontId="10" fillId="43" borderId="10" xfId="0" applyNumberFormat="1" applyFont="1" applyFill="1" applyBorder="1" applyAlignment="1">
      <alignment horizontal="center" vertical="center"/>
    </xf>
    <xf numFmtId="39" fontId="10" fillId="41" borderId="14" xfId="0" applyNumberFormat="1" applyFont="1" applyFill="1" applyBorder="1" applyAlignment="1">
      <alignment horizontal="center" vertical="center"/>
    </xf>
    <xf numFmtId="39" fontId="10" fillId="58" borderId="15" xfId="0" applyNumberFormat="1" applyFont="1" applyFill="1" applyBorder="1" applyAlignment="1">
      <alignment horizontal="center" vertical="center"/>
    </xf>
    <xf numFmtId="39" fontId="10" fillId="59" borderId="15" xfId="0" applyNumberFormat="1" applyFont="1" applyFill="1" applyBorder="1" applyAlignment="1">
      <alignment horizontal="center" vertical="center"/>
    </xf>
    <xf numFmtId="39" fontId="10" fillId="9" borderId="15" xfId="0" applyNumberFormat="1" applyFont="1" applyFill="1" applyBorder="1" applyAlignment="1">
      <alignment horizontal="center" vertical="center"/>
    </xf>
    <xf numFmtId="39" fontId="10" fillId="60" borderId="15" xfId="0" applyNumberFormat="1" applyFont="1" applyFill="1" applyBorder="1" applyAlignment="1">
      <alignment horizontal="center" vertical="center"/>
    </xf>
    <xf numFmtId="0" fontId="8" fillId="60" borderId="10" xfId="0" applyFont="1" applyFill="1" applyBorder="1" applyAlignment="1">
      <alignment horizontal="left" vertical="center" wrapText="1"/>
    </xf>
    <xf numFmtId="180" fontId="6" fillId="60" borderId="15" xfId="0" applyNumberFormat="1" applyFont="1" applyFill="1" applyBorder="1" applyAlignment="1">
      <alignment horizontal="center" vertical="center" wrapText="1"/>
    </xf>
    <xf numFmtId="39" fontId="8" fillId="60" borderId="15" xfId="0" applyNumberFormat="1" applyFont="1" applyFill="1" applyBorder="1" applyAlignment="1">
      <alignment horizontal="center" vertical="center"/>
    </xf>
    <xf numFmtId="39" fontId="0" fillId="60" borderId="15" xfId="0" applyNumberFormat="1" applyFont="1" applyFill="1" applyBorder="1" applyAlignment="1">
      <alignment horizontal="center" vertical="center"/>
    </xf>
    <xf numFmtId="4" fontId="0" fillId="60" borderId="15" xfId="0" applyNumberFormat="1" applyFont="1" applyFill="1" applyBorder="1" applyAlignment="1">
      <alignment horizontal="center" vertical="center"/>
    </xf>
    <xf numFmtId="39" fontId="4" fillId="60" borderId="39" xfId="0" applyNumberFormat="1" applyFont="1" applyFill="1" applyBorder="1" applyAlignment="1">
      <alignment horizontal="center" vertical="center"/>
    </xf>
    <xf numFmtId="39" fontId="4" fillId="60" borderId="24" xfId="0" applyNumberFormat="1" applyFont="1" applyFill="1" applyBorder="1" applyAlignment="1">
      <alignment horizontal="center" vertical="center"/>
    </xf>
    <xf numFmtId="39" fontId="10" fillId="60" borderId="23" xfId="0" applyNumberFormat="1" applyFont="1" applyFill="1" applyBorder="1" applyAlignment="1">
      <alignment horizontal="center" vertical="center"/>
    </xf>
    <xf numFmtId="39" fontId="9" fillId="60" borderId="51" xfId="0" applyNumberFormat="1" applyFont="1" applyFill="1" applyBorder="1" applyAlignment="1">
      <alignment horizontal="center" vertical="center"/>
    </xf>
    <xf numFmtId="0" fontId="7" fillId="60" borderId="52" xfId="0" applyFont="1" applyFill="1" applyBorder="1" applyAlignment="1">
      <alignment horizontal="left" vertical="center" wrapText="1"/>
    </xf>
    <xf numFmtId="0" fontId="6" fillId="60" borderId="34" xfId="0" applyFont="1" applyFill="1" applyBorder="1" applyAlignment="1">
      <alignment horizontal="left" vertical="center" wrapText="1"/>
    </xf>
    <xf numFmtId="39" fontId="8" fillId="60" borderId="10" xfId="0" applyNumberFormat="1" applyFont="1" applyFill="1" applyBorder="1" applyAlignment="1">
      <alignment horizontal="center" vertical="center"/>
    </xf>
    <xf numFmtId="39" fontId="0" fillId="60" borderId="10" xfId="0" applyNumberFormat="1" applyFont="1" applyFill="1" applyBorder="1" applyAlignment="1">
      <alignment horizontal="center" vertical="center"/>
    </xf>
    <xf numFmtId="4" fontId="0" fillId="60" borderId="10" xfId="0" applyNumberFormat="1" applyFont="1" applyFill="1" applyBorder="1" applyAlignment="1">
      <alignment horizontal="center" vertical="center"/>
    </xf>
    <xf numFmtId="39" fontId="4" fillId="60" borderId="40" xfId="0" applyNumberFormat="1" applyFont="1" applyFill="1" applyBorder="1" applyAlignment="1">
      <alignment horizontal="center" vertical="center"/>
    </xf>
    <xf numFmtId="0" fontId="10" fillId="60" borderId="33" xfId="0" applyFont="1" applyFill="1" applyBorder="1" applyAlignment="1">
      <alignment vertical="center" wrapText="1"/>
    </xf>
    <xf numFmtId="0" fontId="1" fillId="60" borderId="34" xfId="0" applyFont="1" applyFill="1" applyBorder="1" applyAlignment="1">
      <alignment vertical="center" wrapText="1"/>
    </xf>
    <xf numFmtId="0" fontId="8" fillId="60" borderId="10" xfId="0" applyFont="1" applyFill="1" applyBorder="1" applyAlignment="1">
      <alignment vertical="center" wrapText="1"/>
    </xf>
    <xf numFmtId="0" fontId="7" fillId="60" borderId="33" xfId="0" applyFont="1" applyFill="1" applyBorder="1" applyAlignment="1">
      <alignment horizontal="left" vertical="center" wrapText="1"/>
    </xf>
    <xf numFmtId="0" fontId="6" fillId="60" borderId="34" xfId="0" applyFont="1" applyFill="1" applyBorder="1" applyAlignment="1">
      <alignment horizontal="center" vertical="center" wrapText="1"/>
    </xf>
    <xf numFmtId="0" fontId="65" fillId="60" borderId="0" xfId="0" applyFont="1" applyFill="1" applyAlignment="1">
      <alignment horizontal="left" vertical="center" wrapText="1" indent="1"/>
    </xf>
    <xf numFmtId="0" fontId="6" fillId="4" borderId="53" xfId="0" applyFont="1" applyFill="1" applyBorder="1" applyAlignment="1">
      <alignment vertical="center"/>
    </xf>
    <xf numFmtId="0" fontId="6" fillId="4" borderId="30" xfId="0" applyFont="1" applyFill="1" applyBorder="1" applyAlignment="1">
      <alignment horizontal="center" vertical="center"/>
    </xf>
    <xf numFmtId="0" fontId="65" fillId="60" borderId="10" xfId="0" applyFont="1" applyFill="1" applyBorder="1" applyAlignment="1">
      <alignment horizontal="left" vertical="center" wrapText="1" indent="1"/>
    </xf>
    <xf numFmtId="0" fontId="12" fillId="4" borderId="15" xfId="0" applyFont="1" applyFill="1" applyBorder="1" applyAlignment="1">
      <alignment horizontal="center" vertical="center"/>
    </xf>
    <xf numFmtId="0" fontId="8" fillId="60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9" fillId="45" borderId="10" xfId="0" applyFont="1" applyFill="1" applyBorder="1" applyAlignment="1">
      <alignment horizontal="center" vertical="center"/>
    </xf>
    <xf numFmtId="0" fontId="8" fillId="60" borderId="10" xfId="0" applyFont="1" applyFill="1" applyBorder="1" applyAlignment="1">
      <alignment wrapText="1"/>
    </xf>
    <xf numFmtId="0" fontId="8" fillId="60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left" vertical="top" wrapText="1" indent="1"/>
    </xf>
    <xf numFmtId="0" fontId="8" fillId="36" borderId="10" xfId="0" applyFont="1" applyFill="1" applyBorder="1" applyAlignment="1">
      <alignment horizontal="center" vertical="top" wrapText="1"/>
    </xf>
    <xf numFmtId="0" fontId="8" fillId="6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wrapText="1"/>
    </xf>
    <xf numFmtId="0" fontId="8" fillId="60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 indent="1"/>
    </xf>
    <xf numFmtId="0" fontId="8" fillId="45" borderId="10" xfId="0" applyFont="1" applyFill="1" applyBorder="1" applyAlignment="1">
      <alignment wrapText="1"/>
    </xf>
    <xf numFmtId="0" fontId="8" fillId="40" borderId="0" xfId="0" applyFont="1" applyFill="1" applyAlignment="1">
      <alignment vertical="top" wrapText="1"/>
    </xf>
    <xf numFmtId="0" fontId="22" fillId="40" borderId="0" xfId="0" applyFont="1" applyFill="1" applyAlignment="1">
      <alignment wrapText="1"/>
    </xf>
    <xf numFmtId="0" fontId="22" fillId="60" borderId="10" xfId="0" applyFont="1" applyFill="1" applyBorder="1" applyAlignment="1">
      <alignment wrapText="1"/>
    </xf>
    <xf numFmtId="0" fontId="22" fillId="40" borderId="10" xfId="0" applyFont="1" applyFill="1" applyBorder="1" applyAlignment="1">
      <alignment horizontal="left" vertical="center" wrapText="1"/>
    </xf>
    <xf numFmtId="0" fontId="8" fillId="60" borderId="40" xfId="0" applyFont="1" applyFill="1" applyBorder="1" applyAlignment="1">
      <alignment wrapText="1"/>
    </xf>
    <xf numFmtId="0" fontId="8" fillId="40" borderId="0" xfId="0" applyFont="1" applyFill="1" applyAlignment="1">
      <alignment vertical="center" wrapText="1"/>
    </xf>
    <xf numFmtId="0" fontId="13" fillId="40" borderId="0" xfId="0" applyFont="1" applyFill="1" applyAlignment="1">
      <alignment wrapText="1"/>
    </xf>
    <xf numFmtId="0" fontId="13" fillId="40" borderId="10" xfId="0" applyFont="1" applyFill="1" applyBorder="1" applyAlignment="1">
      <alignment wrapText="1"/>
    </xf>
    <xf numFmtId="0" fontId="13" fillId="40" borderId="10" xfId="0" applyFont="1" applyFill="1" applyBorder="1" applyAlignment="1">
      <alignment horizontal="left" vertical="center" wrapText="1"/>
    </xf>
    <xf numFmtId="0" fontId="13" fillId="40" borderId="0" xfId="0" applyFont="1" applyFill="1" applyAlignment="1">
      <alignment horizontal="left" vertical="center" wrapText="1"/>
    </xf>
    <xf numFmtId="0" fontId="66" fillId="46" borderId="10" xfId="0" applyFont="1" applyFill="1" applyBorder="1" applyAlignment="1">
      <alignment vertical="center"/>
    </xf>
    <xf numFmtId="0" fontId="66" fillId="46" borderId="54" xfId="0" applyFont="1" applyFill="1" applyBorder="1" applyAlignment="1">
      <alignment vertical="center" wrapText="1"/>
    </xf>
    <xf numFmtId="180" fontId="6" fillId="61" borderId="15" xfId="0" applyNumberFormat="1" applyFont="1" applyFill="1" applyBorder="1" applyAlignment="1">
      <alignment horizontal="center" vertical="center" wrapText="1"/>
    </xf>
    <xf numFmtId="39" fontId="8" fillId="61" borderId="15" xfId="0" applyNumberFormat="1" applyFont="1" applyFill="1" applyBorder="1" applyAlignment="1">
      <alignment horizontal="center" vertical="center"/>
    </xf>
    <xf numFmtId="39" fontId="0" fillId="61" borderId="15" xfId="0" applyNumberFormat="1" applyFont="1" applyFill="1" applyBorder="1" applyAlignment="1">
      <alignment horizontal="center" vertical="center"/>
    </xf>
    <xf numFmtId="4" fontId="0" fillId="61" borderId="15" xfId="0" applyNumberFormat="1" applyFont="1" applyFill="1" applyBorder="1" applyAlignment="1">
      <alignment horizontal="center" vertical="center"/>
    </xf>
    <xf numFmtId="39" fontId="4" fillId="61" borderId="39" xfId="0" applyNumberFormat="1" applyFont="1" applyFill="1" applyBorder="1" applyAlignment="1">
      <alignment horizontal="center" vertical="center"/>
    </xf>
    <xf numFmtId="39" fontId="10" fillId="61" borderId="23" xfId="0" applyNumberFormat="1" applyFont="1" applyFill="1" applyBorder="1" applyAlignment="1">
      <alignment horizontal="center" vertical="center"/>
    </xf>
    <xf numFmtId="39" fontId="10" fillId="61" borderId="15" xfId="0" applyNumberFormat="1" applyFont="1" applyFill="1" applyBorder="1" applyAlignment="1">
      <alignment horizontal="center" vertical="center"/>
    </xf>
    <xf numFmtId="39" fontId="9" fillId="61" borderId="51" xfId="0" applyNumberFormat="1" applyFont="1" applyFill="1" applyBorder="1" applyAlignment="1">
      <alignment horizontal="center" vertical="center"/>
    </xf>
    <xf numFmtId="0" fontId="7" fillId="61" borderId="24" xfId="0" applyFont="1" applyFill="1" applyBorder="1" applyAlignment="1">
      <alignment horizontal="left" vertical="center" wrapText="1"/>
    </xf>
    <xf numFmtId="0" fontId="6" fillId="61" borderId="34" xfId="0" applyFont="1" applyFill="1" applyBorder="1" applyAlignment="1">
      <alignment horizontal="center" vertical="center" wrapText="1"/>
    </xf>
    <xf numFmtId="0" fontId="67" fillId="61" borderId="10" xfId="0" applyFont="1" applyFill="1" applyBorder="1" applyAlignment="1">
      <alignment horizontal="left" vertical="center" wrapText="1" indent="1"/>
    </xf>
    <xf numFmtId="0" fontId="12" fillId="61" borderId="10" xfId="0" applyFont="1" applyFill="1" applyBorder="1" applyAlignment="1">
      <alignment horizontal="center" vertical="center"/>
    </xf>
    <xf numFmtId="0" fontId="67" fillId="46" borderId="0" xfId="0" applyFont="1" applyFill="1" applyAlignment="1">
      <alignment horizontal="left" vertical="center" wrapText="1" indent="1"/>
    </xf>
    <xf numFmtId="0" fontId="67" fillId="46" borderId="10" xfId="0" applyFont="1" applyFill="1" applyBorder="1" applyAlignment="1">
      <alignment horizontal="left" vertical="center" wrapText="1" indent="1"/>
    </xf>
    <xf numFmtId="0" fontId="7" fillId="62" borderId="15" xfId="0" applyFont="1" applyFill="1" applyBorder="1" applyAlignment="1">
      <alignment horizontal="center" vertical="center"/>
    </xf>
    <xf numFmtId="39" fontId="9" fillId="14" borderId="51" xfId="0" applyNumberFormat="1" applyFont="1" applyFill="1" applyBorder="1" applyAlignment="1">
      <alignment horizontal="center" vertical="center"/>
    </xf>
    <xf numFmtId="0" fontId="12" fillId="61" borderId="12" xfId="0" applyFont="1" applyFill="1" applyBorder="1" applyAlignment="1">
      <alignment horizontal="center" vertical="center"/>
    </xf>
    <xf numFmtId="0" fontId="7" fillId="61" borderId="15" xfId="0" applyFont="1" applyFill="1" applyBorder="1" applyAlignment="1">
      <alignment horizontal="center" vertical="center"/>
    </xf>
    <xf numFmtId="0" fontId="7" fillId="58" borderId="33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left" vertical="center" wrapText="1"/>
    </xf>
    <xf numFmtId="0" fontId="68" fillId="60" borderId="10" xfId="0" applyFont="1" applyFill="1" applyBorder="1" applyAlignment="1">
      <alignment horizontal="left" vertical="center" wrapText="1" indent="1"/>
    </xf>
    <xf numFmtId="0" fontId="18" fillId="34" borderId="10" xfId="0" applyFont="1" applyFill="1" applyBorder="1" applyAlignment="1">
      <alignment horizontal="left" vertical="center" wrapText="1" indent="1"/>
    </xf>
    <xf numFmtId="0" fontId="69" fillId="61" borderId="10" xfId="0" applyFont="1" applyFill="1" applyBorder="1" applyAlignment="1">
      <alignment horizontal="left" vertical="center" wrapText="1" indent="1"/>
    </xf>
    <xf numFmtId="39" fontId="8" fillId="49" borderId="12" xfId="0" applyNumberFormat="1" applyFont="1" applyFill="1" applyBorder="1" applyAlignment="1">
      <alignment horizontal="center" vertical="center"/>
    </xf>
    <xf numFmtId="0" fontId="7" fillId="58" borderId="26" xfId="0" applyFont="1" applyFill="1" applyBorder="1" applyAlignment="1">
      <alignment horizontal="left" vertical="center" wrapText="1"/>
    </xf>
    <xf numFmtId="0" fontId="6" fillId="63" borderId="34" xfId="0" applyFont="1" applyFill="1" applyBorder="1" applyAlignment="1">
      <alignment horizontal="center" vertical="center" wrapText="1"/>
    </xf>
    <xf numFmtId="39" fontId="4" fillId="63" borderId="39" xfId="0" applyNumberFormat="1" applyFont="1" applyFill="1" applyBorder="1" applyAlignment="1">
      <alignment horizontal="center" vertical="center"/>
    </xf>
    <xf numFmtId="39" fontId="4" fillId="63" borderId="29" xfId="0" applyNumberFormat="1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wrapText="1"/>
    </xf>
    <xf numFmtId="0" fontId="4" fillId="61" borderId="12" xfId="0" applyFont="1" applyFill="1" applyBorder="1" applyAlignment="1">
      <alignment vertical="center" wrapText="1"/>
    </xf>
    <xf numFmtId="39" fontId="8" fillId="61" borderId="27" xfId="0" applyNumberFormat="1" applyFont="1" applyFill="1" applyBorder="1" applyAlignment="1">
      <alignment horizontal="center" vertical="center"/>
    </xf>
    <xf numFmtId="39" fontId="0" fillId="61" borderId="12" xfId="0" applyNumberFormat="1" applyFont="1" applyFill="1" applyBorder="1" applyAlignment="1">
      <alignment horizontal="center" vertical="center"/>
    </xf>
    <xf numFmtId="4" fontId="0" fillId="61" borderId="12" xfId="0" applyNumberFormat="1" applyFont="1" applyFill="1" applyBorder="1" applyAlignment="1">
      <alignment horizontal="center" vertical="center"/>
    </xf>
    <xf numFmtId="39" fontId="4" fillId="61" borderId="29" xfId="0" applyNumberFormat="1" applyFont="1" applyFill="1" applyBorder="1" applyAlignment="1">
      <alignment horizontal="center" vertical="center"/>
    </xf>
    <xf numFmtId="0" fontId="70" fillId="46" borderId="10" xfId="0" applyFont="1" applyFill="1" applyBorder="1" applyAlignment="1">
      <alignment horizontal="left" vertical="center" wrapText="1"/>
    </xf>
    <xf numFmtId="0" fontId="8" fillId="13" borderId="10" xfId="0" applyFont="1" applyFill="1" applyBorder="1" applyAlignment="1">
      <alignment horizontal="left" vertical="center" wrapText="1"/>
    </xf>
    <xf numFmtId="0" fontId="70" fillId="13" borderId="10" xfId="0" applyFont="1" applyFill="1" applyBorder="1" applyAlignment="1">
      <alignment horizontal="left" vertical="center" wrapText="1"/>
    </xf>
    <xf numFmtId="0" fontId="70" fillId="14" borderId="10" xfId="0" applyFont="1" applyFill="1" applyBorder="1" applyAlignment="1">
      <alignment horizontal="center" vertical="center" wrapText="1"/>
    </xf>
    <xf numFmtId="0" fontId="8" fillId="47" borderId="10" xfId="0" applyFont="1" applyFill="1" applyBorder="1" applyAlignment="1">
      <alignment horizontal="center" vertical="center" wrapText="1"/>
    </xf>
    <xf numFmtId="0" fontId="70" fillId="47" borderId="10" xfId="0" applyFont="1" applyFill="1" applyBorder="1" applyAlignment="1">
      <alignment horizontal="center" vertical="center" wrapText="1"/>
    </xf>
    <xf numFmtId="187" fontId="70" fillId="49" borderId="10" xfId="0" applyNumberFormat="1" applyFont="1" applyFill="1" applyBorder="1" applyAlignment="1">
      <alignment horizontal="center" vertical="center" wrapText="1"/>
    </xf>
    <xf numFmtId="187" fontId="8" fillId="49" borderId="10" xfId="0" applyNumberFormat="1" applyFont="1" applyFill="1" applyBorder="1" applyAlignment="1">
      <alignment horizontal="center" vertical="center" wrapText="1"/>
    </xf>
    <xf numFmtId="0" fontId="70" fillId="49" borderId="10" xfId="0" applyFont="1" applyFill="1" applyBorder="1" applyAlignment="1">
      <alignment horizontal="center" vertical="center" wrapText="1"/>
    </xf>
    <xf numFmtId="0" fontId="8" fillId="47" borderId="10" xfId="0" applyFont="1" applyFill="1" applyBorder="1" applyAlignment="1">
      <alignment horizontal="left" vertical="center" wrapText="1" indent="1"/>
    </xf>
    <xf numFmtId="0" fontId="7" fillId="61" borderId="12" xfId="0" applyFont="1" applyFill="1" applyBorder="1" applyAlignment="1">
      <alignment horizontal="center" vertical="center"/>
    </xf>
    <xf numFmtId="0" fontId="65" fillId="61" borderId="10" xfId="0" applyFont="1" applyFill="1" applyBorder="1" applyAlignment="1">
      <alignment wrapText="1"/>
    </xf>
    <xf numFmtId="0" fontId="8" fillId="61" borderId="10" xfId="0" applyFont="1" applyFill="1" applyBorder="1" applyAlignment="1">
      <alignment horizontal="center" vertical="center" wrapText="1"/>
    </xf>
    <xf numFmtId="39" fontId="8" fillId="61" borderId="40" xfId="0" applyNumberFormat="1" applyFont="1" applyFill="1" applyBorder="1" applyAlignment="1">
      <alignment horizontal="center" vertical="center"/>
    </xf>
    <xf numFmtId="39" fontId="0" fillId="61" borderId="10" xfId="0" applyNumberFormat="1" applyFont="1" applyFill="1" applyBorder="1" applyAlignment="1">
      <alignment horizontal="center" vertical="center"/>
    </xf>
    <xf numFmtId="4" fontId="0" fillId="61" borderId="10" xfId="0" applyNumberFormat="1" applyFont="1" applyFill="1" applyBorder="1" applyAlignment="1">
      <alignment horizontal="center" vertical="center"/>
    </xf>
    <xf numFmtId="39" fontId="1" fillId="61" borderId="22" xfId="0" applyNumberFormat="1" applyFont="1" applyFill="1" applyBorder="1" applyAlignment="1">
      <alignment horizontal="center" vertical="center"/>
    </xf>
    <xf numFmtId="39" fontId="10" fillId="61" borderId="10" xfId="0" applyNumberFormat="1" applyFont="1" applyFill="1" applyBorder="1" applyAlignment="1">
      <alignment vertical="center"/>
    </xf>
    <xf numFmtId="39" fontId="10" fillId="61" borderId="14" xfId="0" applyNumberFormat="1" applyFont="1" applyFill="1" applyBorder="1" applyAlignment="1">
      <alignment vertical="center"/>
    </xf>
    <xf numFmtId="0" fontId="10" fillId="61" borderId="34" xfId="0" applyFont="1" applyFill="1" applyBorder="1" applyAlignment="1">
      <alignment vertical="center"/>
    </xf>
    <xf numFmtId="0" fontId="1" fillId="61" borderId="34" xfId="0" applyFont="1" applyFill="1" applyBorder="1" applyAlignment="1">
      <alignment vertical="center" wrapText="1"/>
    </xf>
    <xf numFmtId="0" fontId="14" fillId="64" borderId="0" xfId="0" applyFont="1" applyFill="1" applyAlignment="1">
      <alignment wrapText="1"/>
    </xf>
    <xf numFmtId="0" fontId="8" fillId="64" borderId="10" xfId="0" applyFont="1" applyFill="1" applyBorder="1" applyAlignment="1">
      <alignment horizontal="center" vertical="center" wrapText="1"/>
    </xf>
    <xf numFmtId="180" fontId="6" fillId="64" borderId="15" xfId="0" applyNumberFormat="1" applyFont="1" applyFill="1" applyBorder="1" applyAlignment="1">
      <alignment horizontal="center" vertical="center" wrapText="1"/>
    </xf>
    <xf numFmtId="39" fontId="8" fillId="64" borderId="10" xfId="0" applyNumberFormat="1" applyFont="1" applyFill="1" applyBorder="1" applyAlignment="1">
      <alignment horizontal="center" vertical="center"/>
    </xf>
    <xf numFmtId="39" fontId="0" fillId="64" borderId="15" xfId="0" applyNumberFormat="1" applyFont="1" applyFill="1" applyBorder="1" applyAlignment="1">
      <alignment horizontal="center" vertical="center"/>
    </xf>
    <xf numFmtId="39" fontId="0" fillId="64" borderId="10" xfId="0" applyNumberFormat="1" applyFont="1" applyFill="1" applyBorder="1" applyAlignment="1">
      <alignment horizontal="center" vertical="center"/>
    </xf>
    <xf numFmtId="4" fontId="0" fillId="64" borderId="15" xfId="0" applyNumberFormat="1" applyFont="1" applyFill="1" applyBorder="1" applyAlignment="1">
      <alignment horizontal="center" vertical="center"/>
    </xf>
    <xf numFmtId="39" fontId="4" fillId="64" borderId="39" xfId="0" applyNumberFormat="1" applyFont="1" applyFill="1" applyBorder="1" applyAlignment="1">
      <alignment horizontal="center" vertical="center"/>
    </xf>
    <xf numFmtId="39" fontId="4" fillId="64" borderId="24" xfId="0" applyNumberFormat="1" applyFont="1" applyFill="1" applyBorder="1" applyAlignment="1">
      <alignment horizontal="center" vertical="center"/>
    </xf>
    <xf numFmtId="39" fontId="10" fillId="64" borderId="23" xfId="0" applyNumberFormat="1" applyFont="1" applyFill="1" applyBorder="1" applyAlignment="1">
      <alignment horizontal="center" vertical="center"/>
    </xf>
    <xf numFmtId="39" fontId="10" fillId="64" borderId="15" xfId="0" applyNumberFormat="1" applyFont="1" applyFill="1" applyBorder="1" applyAlignment="1">
      <alignment horizontal="center" vertical="center"/>
    </xf>
    <xf numFmtId="39" fontId="9" fillId="64" borderId="51" xfId="0" applyNumberFormat="1" applyFont="1" applyFill="1" applyBorder="1" applyAlignment="1">
      <alignment horizontal="center" vertical="center"/>
    </xf>
    <xf numFmtId="0" fontId="7" fillId="64" borderId="24" xfId="0" applyFont="1" applyFill="1" applyBorder="1" applyAlignment="1">
      <alignment horizontal="left" vertical="center" wrapText="1"/>
    </xf>
    <xf numFmtId="0" fontId="6" fillId="64" borderId="34" xfId="0" applyFont="1" applyFill="1" applyBorder="1" applyAlignment="1">
      <alignment horizontal="left" vertical="center" wrapText="1"/>
    </xf>
    <xf numFmtId="0" fontId="8" fillId="64" borderId="30" xfId="0" applyFont="1" applyFill="1" applyBorder="1" applyAlignment="1">
      <alignment wrapText="1"/>
    </xf>
    <xf numFmtId="0" fontId="8" fillId="64" borderId="29" xfId="0" applyFont="1" applyFill="1" applyBorder="1" applyAlignment="1">
      <alignment horizontal="center" vertical="center" wrapText="1"/>
    </xf>
    <xf numFmtId="39" fontId="8" fillId="64" borderId="27" xfId="0" applyNumberFormat="1" applyFont="1" applyFill="1" applyBorder="1" applyAlignment="1">
      <alignment horizontal="center" vertical="center"/>
    </xf>
    <xf numFmtId="39" fontId="0" fillId="64" borderId="12" xfId="0" applyNumberFormat="1" applyFont="1" applyFill="1" applyBorder="1" applyAlignment="1">
      <alignment horizontal="center" vertical="center"/>
    </xf>
    <xf numFmtId="4" fontId="0" fillId="64" borderId="12" xfId="0" applyNumberFormat="1" applyFont="1" applyFill="1" applyBorder="1" applyAlignment="1">
      <alignment horizontal="center" vertical="center"/>
    </xf>
    <xf numFmtId="39" fontId="4" fillId="64" borderId="29" xfId="0" applyNumberFormat="1" applyFont="1" applyFill="1" applyBorder="1" applyAlignment="1">
      <alignment horizontal="center" vertical="center"/>
    </xf>
    <xf numFmtId="0" fontId="7" fillId="64" borderId="49" xfId="0" applyFont="1" applyFill="1" applyBorder="1" applyAlignment="1">
      <alignment horizontal="left" vertical="center" wrapText="1"/>
    </xf>
    <xf numFmtId="0" fontId="6" fillId="64" borderId="34" xfId="0" applyFont="1" applyFill="1" applyBorder="1" applyAlignment="1">
      <alignment horizontal="center" vertical="center" wrapText="1"/>
    </xf>
    <xf numFmtId="0" fontId="8" fillId="64" borderId="10" xfId="0" applyFont="1" applyFill="1" applyBorder="1" applyAlignment="1">
      <alignment wrapText="1"/>
    </xf>
    <xf numFmtId="0" fontId="8" fillId="64" borderId="10" xfId="0" applyFont="1" applyFill="1" applyBorder="1" applyAlignment="1">
      <alignment horizontal="center" vertical="center"/>
    </xf>
    <xf numFmtId="4" fontId="8" fillId="64" borderId="10" xfId="0" applyNumberFormat="1" applyFont="1" applyFill="1" applyBorder="1" applyAlignment="1">
      <alignment horizontal="center" vertical="center"/>
    </xf>
    <xf numFmtId="4" fontId="0" fillId="64" borderId="10" xfId="0" applyNumberFormat="1" applyFont="1" applyFill="1" applyBorder="1" applyAlignment="1">
      <alignment horizontal="center" vertical="center"/>
    </xf>
    <xf numFmtId="39" fontId="4" fillId="64" borderId="40" xfId="0" applyNumberFormat="1" applyFont="1" applyFill="1" applyBorder="1" applyAlignment="1">
      <alignment horizontal="center" vertical="center"/>
    </xf>
    <xf numFmtId="0" fontId="7" fillId="64" borderId="50" xfId="0" applyFont="1" applyFill="1" applyBorder="1" applyAlignment="1">
      <alignment horizontal="left" vertical="center" wrapText="1"/>
    </xf>
    <xf numFmtId="0" fontId="7" fillId="65" borderId="15" xfId="0" applyFont="1" applyFill="1" applyBorder="1" applyAlignment="1">
      <alignment horizontal="center" vertical="center"/>
    </xf>
    <xf numFmtId="0" fontId="8" fillId="64" borderId="10" xfId="0" applyFont="1" applyFill="1" applyBorder="1" applyAlignment="1">
      <alignment horizontal="left" vertical="center" wrapText="1"/>
    </xf>
    <xf numFmtId="0" fontId="8" fillId="64" borderId="10" xfId="0" applyFont="1" applyFill="1" applyBorder="1" applyAlignment="1">
      <alignment horizontal="center" wrapText="1"/>
    </xf>
    <xf numFmtId="0" fontId="10" fillId="64" borderId="33" xfId="0" applyFont="1" applyFill="1" applyBorder="1" applyAlignment="1">
      <alignment vertical="center"/>
    </xf>
    <xf numFmtId="0" fontId="1" fillId="64" borderId="34" xfId="0" applyFont="1" applyFill="1" applyBorder="1" applyAlignment="1">
      <alignment vertical="center" wrapText="1"/>
    </xf>
    <xf numFmtId="0" fontId="7" fillId="64" borderId="12" xfId="0" applyFont="1" applyFill="1" applyBorder="1" applyAlignment="1">
      <alignment horizontal="center" vertical="center"/>
    </xf>
    <xf numFmtId="0" fontId="65" fillId="64" borderId="0" xfId="0" applyFont="1" applyFill="1" applyAlignment="1">
      <alignment horizontal="left" wrapText="1"/>
    </xf>
    <xf numFmtId="0" fontId="7" fillId="64" borderId="33" xfId="0" applyFont="1" applyFill="1" applyBorder="1" applyAlignment="1">
      <alignment horizontal="left" vertical="center" wrapText="1"/>
    </xf>
    <xf numFmtId="0" fontId="10" fillId="64" borderId="34" xfId="0" applyFont="1" applyFill="1" applyBorder="1" applyAlignment="1">
      <alignment vertical="center" wrapText="1"/>
    </xf>
    <xf numFmtId="0" fontId="65" fillId="64" borderId="0" xfId="0" applyFont="1" applyFill="1" applyAlignment="1">
      <alignment horizontal="center" vertical="center"/>
    </xf>
    <xf numFmtId="0" fontId="12" fillId="6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vertical="center"/>
    </xf>
    <xf numFmtId="39" fontId="4" fillId="8" borderId="40" xfId="0" applyNumberFormat="1" applyFont="1" applyFill="1" applyBorder="1" applyAlignment="1">
      <alignment horizontal="center" vertical="center"/>
    </xf>
    <xf numFmtId="39" fontId="4" fillId="47" borderId="40" xfId="0" applyNumberFormat="1" applyFont="1" applyFill="1" applyBorder="1" applyAlignment="1">
      <alignment horizontal="center" vertical="center"/>
    </xf>
    <xf numFmtId="0" fontId="12" fillId="64" borderId="12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wrapText="1"/>
    </xf>
    <xf numFmtId="0" fontId="10" fillId="11" borderId="33" xfId="0" applyFont="1" applyFill="1" applyBorder="1" applyAlignment="1">
      <alignment vertical="center" wrapText="1"/>
    </xf>
    <xf numFmtId="0" fontId="1" fillId="47" borderId="34" xfId="0" applyFont="1" applyFill="1" applyBorder="1" applyAlignment="1">
      <alignment vertical="center" wrapText="1"/>
    </xf>
    <xf numFmtId="0" fontId="1" fillId="47" borderId="34" xfId="0" applyFont="1" applyFill="1" applyBorder="1" applyAlignment="1">
      <alignment vertical="center" wrapText="1"/>
    </xf>
    <xf numFmtId="0" fontId="8" fillId="13" borderId="10" xfId="0" applyFont="1" applyFill="1" applyBorder="1" applyAlignment="1">
      <alignment wrapText="1"/>
    </xf>
    <xf numFmtId="0" fontId="65" fillId="49" borderId="0" xfId="0" applyFont="1" applyFill="1" applyAlignment="1">
      <alignment horizontal="center" vertical="center"/>
    </xf>
    <xf numFmtId="0" fontId="12" fillId="64" borderId="30" xfId="0" applyFont="1" applyFill="1" applyBorder="1" applyAlignment="1">
      <alignment horizontal="center" vertical="center"/>
    </xf>
    <xf numFmtId="0" fontId="13" fillId="64" borderId="0" xfId="0" applyFont="1" applyFill="1" applyAlignment="1">
      <alignment vertical="center" wrapText="1"/>
    </xf>
    <xf numFmtId="0" fontId="10" fillId="64" borderId="33" xfId="0" applyFont="1" applyFill="1" applyBorder="1" applyAlignment="1">
      <alignment vertical="center" wrapText="1"/>
    </xf>
    <xf numFmtId="0" fontId="7" fillId="64" borderId="10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vertical="center" wrapText="1"/>
    </xf>
    <xf numFmtId="0" fontId="6" fillId="34" borderId="34" xfId="0" applyFont="1" applyFill="1" applyBorder="1" applyAlignment="1">
      <alignment vertical="center" wrapText="1"/>
    </xf>
    <xf numFmtId="0" fontId="12" fillId="62" borderId="10" xfId="0" applyFont="1" applyFill="1" applyBorder="1" applyAlignment="1">
      <alignment horizontal="center" vertical="center"/>
    </xf>
    <xf numFmtId="0" fontId="12" fillId="66" borderId="10" xfId="0" applyFont="1" applyFill="1" applyBorder="1" applyAlignment="1">
      <alignment horizontal="center" vertical="center"/>
    </xf>
    <xf numFmtId="0" fontId="13" fillId="66" borderId="10" xfId="0" applyFont="1" applyFill="1" applyBorder="1" applyAlignment="1">
      <alignment wrapText="1"/>
    </xf>
    <xf numFmtId="0" fontId="8" fillId="66" borderId="10" xfId="0" applyFont="1" applyFill="1" applyBorder="1" applyAlignment="1">
      <alignment horizontal="center" vertical="center" wrapText="1"/>
    </xf>
    <xf numFmtId="180" fontId="6" fillId="66" borderId="15" xfId="0" applyNumberFormat="1" applyFont="1" applyFill="1" applyBorder="1" applyAlignment="1">
      <alignment horizontal="center" vertical="center" wrapText="1"/>
    </xf>
    <xf numFmtId="39" fontId="8" fillId="66" borderId="10" xfId="0" applyNumberFormat="1" applyFont="1" applyFill="1" applyBorder="1" applyAlignment="1">
      <alignment horizontal="center" vertical="center"/>
    </xf>
    <xf numFmtId="39" fontId="0" fillId="66" borderId="15" xfId="0" applyNumberFormat="1" applyFont="1" applyFill="1" applyBorder="1" applyAlignment="1">
      <alignment horizontal="center" vertical="center"/>
    </xf>
    <xf numFmtId="39" fontId="0" fillId="66" borderId="10" xfId="0" applyNumberFormat="1" applyFont="1" applyFill="1" applyBorder="1" applyAlignment="1">
      <alignment horizontal="center" vertical="center"/>
    </xf>
    <xf numFmtId="4" fontId="0" fillId="66" borderId="15" xfId="0" applyNumberFormat="1" applyFont="1" applyFill="1" applyBorder="1" applyAlignment="1">
      <alignment horizontal="center" vertical="center"/>
    </xf>
    <xf numFmtId="39" fontId="4" fillId="66" borderId="40" xfId="0" applyNumberFormat="1" applyFont="1" applyFill="1" applyBorder="1" applyAlignment="1">
      <alignment horizontal="center" vertical="center"/>
    </xf>
    <xf numFmtId="39" fontId="4" fillId="66" borderId="24" xfId="0" applyNumberFormat="1" applyFont="1" applyFill="1" applyBorder="1" applyAlignment="1">
      <alignment horizontal="center" vertical="center"/>
    </xf>
    <xf numFmtId="39" fontId="10" fillId="66" borderId="23" xfId="0" applyNumberFormat="1" applyFont="1" applyFill="1" applyBorder="1" applyAlignment="1">
      <alignment horizontal="center" vertical="center"/>
    </xf>
    <xf numFmtId="39" fontId="10" fillId="66" borderId="15" xfId="0" applyNumberFormat="1" applyFont="1" applyFill="1" applyBorder="1" applyAlignment="1">
      <alignment horizontal="center" vertical="center"/>
    </xf>
    <xf numFmtId="39" fontId="9" fillId="66" borderId="51" xfId="0" applyNumberFormat="1" applyFont="1" applyFill="1" applyBorder="1" applyAlignment="1">
      <alignment horizontal="center" vertical="center"/>
    </xf>
    <xf numFmtId="0" fontId="10" fillId="66" borderId="33" xfId="0" applyFont="1" applyFill="1" applyBorder="1" applyAlignment="1">
      <alignment vertical="center" wrapText="1"/>
    </xf>
    <xf numFmtId="0" fontId="1" fillId="66" borderId="34" xfId="0" applyFont="1" applyFill="1" applyBorder="1" applyAlignment="1">
      <alignment vertical="center" wrapText="1"/>
    </xf>
    <xf numFmtId="0" fontId="13" fillId="66" borderId="0" xfId="0" applyFont="1" applyFill="1" applyAlignment="1">
      <alignment horizontal="left" vertical="center" wrapText="1"/>
    </xf>
    <xf numFmtId="0" fontId="26" fillId="66" borderId="10" xfId="0" applyFont="1" applyFill="1" applyBorder="1" applyAlignment="1">
      <alignment horizontal="left" vertical="top" wrapText="1" indent="1"/>
    </xf>
    <xf numFmtId="0" fontId="13" fillId="66" borderId="10" xfId="0" applyFont="1" applyFill="1" applyBorder="1" applyAlignment="1">
      <alignment horizontal="left" vertical="center" wrapText="1"/>
    </xf>
    <xf numFmtId="0" fontId="13" fillId="66" borderId="10" xfId="0" applyFont="1" applyFill="1" applyBorder="1" applyAlignment="1">
      <alignment horizontal="left" vertical="center" wrapText="1" indent="1"/>
    </xf>
    <xf numFmtId="0" fontId="7" fillId="66" borderId="15" xfId="0" applyFont="1" applyFill="1" applyBorder="1" applyAlignment="1">
      <alignment horizontal="center" vertical="center"/>
    </xf>
    <xf numFmtId="0" fontId="7" fillId="66" borderId="10" xfId="0" applyFont="1" applyFill="1" applyBorder="1" applyAlignment="1">
      <alignment horizontal="center" vertical="center"/>
    </xf>
    <xf numFmtId="0" fontId="8" fillId="66" borderId="10" xfId="0" applyFont="1" applyFill="1" applyBorder="1" applyAlignment="1">
      <alignment wrapText="1"/>
    </xf>
    <xf numFmtId="0" fontId="8" fillId="66" borderId="0" xfId="0" applyFont="1" applyFill="1" applyAlignment="1">
      <alignment horizontal="center" wrapText="1"/>
    </xf>
    <xf numFmtId="4" fontId="0" fillId="66" borderId="10" xfId="0" applyNumberFormat="1" applyFont="1" applyFill="1" applyBorder="1" applyAlignment="1">
      <alignment horizontal="center" vertical="center"/>
    </xf>
    <xf numFmtId="0" fontId="7" fillId="66" borderId="26" xfId="0" applyFont="1" applyFill="1" applyBorder="1" applyAlignment="1">
      <alignment horizontal="left" vertical="center" wrapText="1"/>
    </xf>
    <xf numFmtId="0" fontId="1" fillId="66" borderId="34" xfId="0" applyFont="1" applyFill="1" applyBorder="1" applyAlignment="1">
      <alignment wrapText="1"/>
    </xf>
    <xf numFmtId="0" fontId="1" fillId="66" borderId="34" xfId="0" applyFont="1" applyFill="1" applyBorder="1" applyAlignment="1">
      <alignment vertical="center" wrapText="1"/>
    </xf>
    <xf numFmtId="0" fontId="7" fillId="66" borderId="12" xfId="0" applyFont="1" applyFill="1" applyBorder="1" applyAlignment="1">
      <alignment horizontal="center" vertical="center"/>
    </xf>
    <xf numFmtId="0" fontId="8" fillId="66" borderId="10" xfId="0" applyFont="1" applyFill="1" applyBorder="1" applyAlignment="1">
      <alignment vertical="center" wrapText="1"/>
    </xf>
    <xf numFmtId="0" fontId="10" fillId="66" borderId="49" xfId="0" applyFont="1" applyFill="1" applyBorder="1" applyAlignment="1">
      <alignment vertical="center" wrapText="1"/>
    </xf>
    <xf numFmtId="0" fontId="12" fillId="67" borderId="12" xfId="0" applyFont="1" applyFill="1" applyBorder="1" applyAlignment="1">
      <alignment horizontal="center" vertical="center"/>
    </xf>
    <xf numFmtId="0" fontId="12" fillId="67" borderId="10" xfId="0" applyFont="1" applyFill="1" applyBorder="1" applyAlignment="1">
      <alignment horizontal="center" vertical="center"/>
    </xf>
    <xf numFmtId="0" fontId="7" fillId="67" borderId="10" xfId="0" applyFont="1" applyFill="1" applyBorder="1" applyAlignment="1">
      <alignment horizontal="center" vertical="center"/>
    </xf>
    <xf numFmtId="0" fontId="13" fillId="68" borderId="0" xfId="0" applyFont="1" applyFill="1" applyAlignment="1">
      <alignment wrapText="1"/>
    </xf>
    <xf numFmtId="0" fontId="13" fillId="68" borderId="10" xfId="0" applyFont="1" applyFill="1" applyBorder="1" applyAlignment="1">
      <alignment/>
    </xf>
    <xf numFmtId="180" fontId="6" fillId="68" borderId="15" xfId="0" applyNumberFormat="1" applyFont="1" applyFill="1" applyBorder="1" applyAlignment="1">
      <alignment horizontal="center" vertical="center" wrapText="1"/>
    </xf>
    <xf numFmtId="39" fontId="8" fillId="68" borderId="10" xfId="0" applyNumberFormat="1" applyFont="1" applyFill="1" applyBorder="1" applyAlignment="1">
      <alignment horizontal="center" vertical="center"/>
    </xf>
    <xf numFmtId="39" fontId="0" fillId="68" borderId="15" xfId="0" applyNumberFormat="1" applyFont="1" applyFill="1" applyBorder="1" applyAlignment="1">
      <alignment horizontal="center" vertical="center"/>
    </xf>
    <xf numFmtId="39" fontId="0" fillId="68" borderId="10" xfId="0" applyNumberFormat="1" applyFont="1" applyFill="1" applyBorder="1" applyAlignment="1">
      <alignment horizontal="center" vertical="center"/>
    </xf>
    <xf numFmtId="4" fontId="0" fillId="68" borderId="15" xfId="0" applyNumberFormat="1" applyFont="1" applyFill="1" applyBorder="1" applyAlignment="1">
      <alignment horizontal="center" vertical="center"/>
    </xf>
    <xf numFmtId="39" fontId="4" fillId="68" borderId="40" xfId="0" applyNumberFormat="1" applyFont="1" applyFill="1" applyBorder="1" applyAlignment="1">
      <alignment horizontal="center" vertical="center"/>
    </xf>
    <xf numFmtId="39" fontId="4" fillId="68" borderId="24" xfId="0" applyNumberFormat="1" applyFont="1" applyFill="1" applyBorder="1" applyAlignment="1">
      <alignment horizontal="center" vertical="center"/>
    </xf>
    <xf numFmtId="39" fontId="10" fillId="68" borderId="23" xfId="0" applyNumberFormat="1" applyFont="1" applyFill="1" applyBorder="1" applyAlignment="1">
      <alignment horizontal="center" vertical="center"/>
    </xf>
    <xf numFmtId="39" fontId="10" fillId="68" borderId="15" xfId="0" applyNumberFormat="1" applyFont="1" applyFill="1" applyBorder="1" applyAlignment="1">
      <alignment horizontal="center" vertical="center"/>
    </xf>
    <xf numFmtId="39" fontId="9" fillId="68" borderId="51" xfId="0" applyNumberFormat="1" applyFont="1" applyFill="1" applyBorder="1" applyAlignment="1">
      <alignment horizontal="center" vertical="center"/>
    </xf>
    <xf numFmtId="0" fontId="10" fillId="68" borderId="33" xfId="0" applyFont="1" applyFill="1" applyBorder="1" applyAlignment="1">
      <alignment vertical="center"/>
    </xf>
    <xf numFmtId="0" fontId="1" fillId="68" borderId="34" xfId="0" applyFont="1" applyFill="1" applyBorder="1" applyAlignment="1">
      <alignment vertical="center" wrapText="1"/>
    </xf>
    <xf numFmtId="187" fontId="70" fillId="68" borderId="10" xfId="0" applyNumberFormat="1" applyFont="1" applyFill="1" applyBorder="1" applyAlignment="1">
      <alignment horizontal="center" vertical="center" wrapText="1"/>
    </xf>
    <xf numFmtId="4" fontId="0" fillId="68" borderId="10" xfId="0" applyNumberFormat="1" applyFont="1" applyFill="1" applyBorder="1" applyAlignment="1">
      <alignment horizontal="center" vertical="center"/>
    </xf>
    <xf numFmtId="0" fontId="7" fillId="68" borderId="50" xfId="0" applyFont="1" applyFill="1" applyBorder="1" applyAlignment="1">
      <alignment horizontal="left" vertical="center" wrapText="1"/>
    </xf>
    <xf numFmtId="0" fontId="6" fillId="68" borderId="34" xfId="0" applyFont="1" applyFill="1" applyBorder="1" applyAlignment="1">
      <alignment horizontal="left" vertical="center" wrapText="1"/>
    </xf>
    <xf numFmtId="0" fontId="7" fillId="68" borderId="40" xfId="0" applyFont="1" applyFill="1" applyBorder="1" applyAlignment="1">
      <alignment horizontal="center" vertical="center"/>
    </xf>
    <xf numFmtId="180" fontId="6" fillId="68" borderId="23" xfId="0" applyNumberFormat="1" applyFont="1" applyFill="1" applyBorder="1" applyAlignment="1">
      <alignment horizontal="center" vertical="center" wrapText="1"/>
    </xf>
    <xf numFmtId="0" fontId="24" fillId="61" borderId="12" xfId="0" applyFont="1" applyFill="1" applyBorder="1" applyAlignment="1">
      <alignment horizontal="left" vertical="top" wrapText="1" indent="1"/>
    </xf>
    <xf numFmtId="0" fontId="65" fillId="68" borderId="10" xfId="0" applyFont="1" applyFill="1" applyBorder="1" applyAlignment="1">
      <alignment vertical="center" wrapText="1"/>
    </xf>
    <xf numFmtId="180" fontId="6" fillId="64" borderId="23" xfId="0" applyNumberFormat="1" applyFont="1" applyFill="1" applyBorder="1" applyAlignment="1">
      <alignment horizontal="center" vertical="center" wrapText="1"/>
    </xf>
    <xf numFmtId="0" fontId="65" fillId="64" borderId="10" xfId="0" applyFont="1" applyFill="1" applyBorder="1" applyAlignment="1">
      <alignment vertical="center"/>
    </xf>
    <xf numFmtId="39" fontId="8" fillId="33" borderId="10" xfId="0" applyNumberFormat="1" applyFont="1" applyFill="1" applyBorder="1" applyAlignment="1">
      <alignment horizontal="center" vertical="center" wrapText="1"/>
    </xf>
    <xf numFmtId="0" fontId="12" fillId="68" borderId="12" xfId="0" applyFont="1" applyFill="1" applyBorder="1" applyAlignment="1">
      <alignment horizontal="center" vertical="center"/>
    </xf>
    <xf numFmtId="0" fontId="13" fillId="68" borderId="10" xfId="0" applyFont="1" applyFill="1" applyBorder="1" applyAlignment="1">
      <alignment wrapText="1"/>
    </xf>
    <xf numFmtId="0" fontId="8" fillId="68" borderId="10" xfId="0" applyFont="1" applyFill="1" applyBorder="1" applyAlignment="1">
      <alignment horizontal="center" vertical="center" wrapText="1"/>
    </xf>
    <xf numFmtId="0" fontId="10" fillId="68" borderId="33" xfId="0" applyFont="1" applyFill="1" applyBorder="1" applyAlignment="1">
      <alignment vertical="center" wrapText="1"/>
    </xf>
    <xf numFmtId="0" fontId="13" fillId="69" borderId="10" xfId="0" applyFont="1" applyFill="1" applyBorder="1" applyAlignment="1">
      <alignment horizontal="left" wrapText="1"/>
    </xf>
    <xf numFmtId="0" fontId="8" fillId="69" borderId="10" xfId="0" applyFont="1" applyFill="1" applyBorder="1" applyAlignment="1">
      <alignment horizontal="center" vertical="center" wrapText="1"/>
    </xf>
    <xf numFmtId="180" fontId="6" fillId="69" borderId="15" xfId="0" applyNumberFormat="1" applyFont="1" applyFill="1" applyBorder="1" applyAlignment="1">
      <alignment horizontal="center" vertical="center" wrapText="1"/>
    </xf>
    <xf numFmtId="39" fontId="8" fillId="69" borderId="10" xfId="0" applyNumberFormat="1" applyFont="1" applyFill="1" applyBorder="1" applyAlignment="1">
      <alignment horizontal="center" vertical="center"/>
    </xf>
    <xf numFmtId="39" fontId="0" fillId="69" borderId="10" xfId="0" applyNumberFormat="1" applyFont="1" applyFill="1" applyBorder="1" applyAlignment="1">
      <alignment horizontal="center" vertical="center"/>
    </xf>
    <xf numFmtId="4" fontId="0" fillId="69" borderId="10" xfId="0" applyNumberFormat="1" applyFont="1" applyFill="1" applyBorder="1" applyAlignment="1">
      <alignment horizontal="center" vertical="center"/>
    </xf>
    <xf numFmtId="39" fontId="4" fillId="69" borderId="40" xfId="0" applyNumberFormat="1" applyFont="1" applyFill="1" applyBorder="1" applyAlignment="1">
      <alignment horizontal="center" vertical="center"/>
    </xf>
    <xf numFmtId="39" fontId="4" fillId="69" borderId="24" xfId="0" applyNumberFormat="1" applyFont="1" applyFill="1" applyBorder="1" applyAlignment="1">
      <alignment horizontal="center" vertical="center"/>
    </xf>
    <xf numFmtId="39" fontId="10" fillId="69" borderId="23" xfId="0" applyNumberFormat="1" applyFont="1" applyFill="1" applyBorder="1" applyAlignment="1">
      <alignment horizontal="center" vertical="center"/>
    </xf>
    <xf numFmtId="39" fontId="10" fillId="69" borderId="15" xfId="0" applyNumberFormat="1" applyFont="1" applyFill="1" applyBorder="1" applyAlignment="1">
      <alignment horizontal="center" vertical="center"/>
    </xf>
    <xf numFmtId="39" fontId="9" fillId="69" borderId="51" xfId="0" applyNumberFormat="1" applyFont="1" applyFill="1" applyBorder="1" applyAlignment="1">
      <alignment horizontal="center" vertical="center"/>
    </xf>
    <xf numFmtId="0" fontId="10" fillId="69" borderId="33" xfId="0" applyFont="1" applyFill="1" applyBorder="1" applyAlignment="1">
      <alignment vertical="center" wrapText="1"/>
    </xf>
    <xf numFmtId="0" fontId="1" fillId="69" borderId="34" xfId="0" applyFont="1" applyFill="1" applyBorder="1" applyAlignment="1">
      <alignment vertical="center" wrapText="1"/>
    </xf>
    <xf numFmtId="0" fontId="23" fillId="68" borderId="0" xfId="0" applyFont="1" applyFill="1" applyAlignment="1">
      <alignment wrapText="1"/>
    </xf>
    <xf numFmtId="0" fontId="7" fillId="68" borderId="10" xfId="0" applyFont="1" applyFill="1" applyBorder="1" applyAlignment="1">
      <alignment horizontal="center" vertical="center" wrapText="1"/>
    </xf>
    <xf numFmtId="39" fontId="4" fillId="68" borderId="39" xfId="0" applyNumberFormat="1" applyFont="1" applyFill="1" applyBorder="1" applyAlignment="1">
      <alignment horizontal="center" vertical="center"/>
    </xf>
    <xf numFmtId="0" fontId="7" fillId="68" borderId="24" xfId="0" applyFont="1" applyFill="1" applyBorder="1" applyAlignment="1">
      <alignment horizontal="left" vertical="center" wrapText="1"/>
    </xf>
    <xf numFmtId="0" fontId="4" fillId="46" borderId="10" xfId="0" applyFont="1" applyFill="1" applyBorder="1" applyAlignment="1">
      <alignment horizontal="left" vertical="center" wrapText="1"/>
    </xf>
    <xf numFmtId="0" fontId="70" fillId="68" borderId="10" xfId="0" applyFont="1" applyFill="1" applyBorder="1" applyAlignment="1">
      <alignment horizontal="left" vertical="center" wrapText="1"/>
    </xf>
    <xf numFmtId="0" fontId="70" fillId="68" borderId="10" xfId="0" applyFont="1" applyFill="1" applyBorder="1" applyAlignment="1">
      <alignment horizontal="center" vertical="center" wrapText="1"/>
    </xf>
    <xf numFmtId="0" fontId="10" fillId="68" borderId="50" xfId="0" applyFont="1" applyFill="1" applyBorder="1" applyAlignment="1">
      <alignment vertical="center" wrapText="1"/>
    </xf>
    <xf numFmtId="0" fontId="1" fillId="68" borderId="34" xfId="0" applyFont="1" applyFill="1" applyBorder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7" fillId="68" borderId="12" xfId="0" applyFont="1" applyFill="1" applyBorder="1" applyAlignment="1">
      <alignment horizontal="center" vertical="center"/>
    </xf>
    <xf numFmtId="0" fontId="8" fillId="68" borderId="10" xfId="0" applyFont="1" applyFill="1" applyBorder="1" applyAlignment="1">
      <alignment wrapText="1"/>
    </xf>
    <xf numFmtId="0" fontId="16" fillId="68" borderId="10" xfId="0" applyFont="1" applyFill="1" applyBorder="1" applyAlignment="1">
      <alignment horizontal="center" vertical="center"/>
    </xf>
    <xf numFmtId="0" fontId="12" fillId="68" borderId="10" xfId="0" applyFont="1" applyFill="1" applyBorder="1" applyAlignment="1">
      <alignment horizontal="center" vertical="center"/>
    </xf>
    <xf numFmtId="0" fontId="13" fillId="68" borderId="10" xfId="0" applyFont="1" applyFill="1" applyBorder="1" applyAlignment="1">
      <alignment horizontal="center" vertical="center"/>
    </xf>
    <xf numFmtId="0" fontId="65" fillId="70" borderId="0" xfId="0" applyFont="1" applyFill="1" applyAlignment="1">
      <alignment/>
    </xf>
    <xf numFmtId="0" fontId="66" fillId="70" borderId="10" xfId="0" applyFont="1" applyFill="1" applyBorder="1" applyAlignment="1">
      <alignment vertical="center" wrapText="1"/>
    </xf>
    <xf numFmtId="0" fontId="65" fillId="71" borderId="10" xfId="0" applyFont="1" applyFill="1" applyBorder="1" applyAlignment="1">
      <alignment wrapText="1"/>
    </xf>
    <xf numFmtId="0" fontId="66" fillId="68" borderId="27" xfId="0" applyFont="1" applyFill="1" applyBorder="1" applyAlignment="1">
      <alignment vertical="center" wrapText="1"/>
    </xf>
    <xf numFmtId="0" fontId="65" fillId="68" borderId="0" xfId="0" applyFont="1" applyFill="1" applyAlignment="1">
      <alignment horizontal="left" vertical="center" wrapText="1" indent="1"/>
    </xf>
    <xf numFmtId="39" fontId="8" fillId="68" borderId="40" xfId="0" applyNumberFormat="1" applyFont="1" applyFill="1" applyBorder="1" applyAlignment="1">
      <alignment horizontal="center" vertical="center"/>
    </xf>
    <xf numFmtId="39" fontId="0" fillId="68" borderId="10" xfId="0" applyNumberFormat="1" applyFont="1" applyFill="1" applyBorder="1" applyAlignment="1">
      <alignment horizontal="center" vertical="center"/>
    </xf>
    <xf numFmtId="4" fontId="0" fillId="68" borderId="10" xfId="0" applyNumberFormat="1" applyFont="1" applyFill="1" applyBorder="1" applyAlignment="1">
      <alignment horizontal="center" vertical="center"/>
    </xf>
    <xf numFmtId="39" fontId="1" fillId="68" borderId="22" xfId="0" applyNumberFormat="1" applyFont="1" applyFill="1" applyBorder="1" applyAlignment="1">
      <alignment horizontal="center" vertical="center"/>
    </xf>
    <xf numFmtId="39" fontId="10" fillId="68" borderId="10" xfId="0" applyNumberFormat="1" applyFont="1" applyFill="1" applyBorder="1" applyAlignment="1">
      <alignment horizontal="center" vertical="center"/>
    </xf>
    <xf numFmtId="39" fontId="10" fillId="68" borderId="14" xfId="0" applyNumberFormat="1" applyFont="1" applyFill="1" applyBorder="1" applyAlignment="1">
      <alignment horizontal="center" vertical="center"/>
    </xf>
    <xf numFmtId="0" fontId="7" fillId="62" borderId="12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vertical="center" wrapText="1"/>
    </xf>
    <xf numFmtId="0" fontId="13" fillId="40" borderId="10" xfId="0" applyFont="1" applyFill="1" applyBorder="1" applyAlignment="1">
      <alignment horizontal="left" wrapText="1"/>
    </xf>
    <xf numFmtId="0" fontId="7" fillId="5" borderId="33" xfId="0" applyFont="1" applyFill="1" applyBorder="1" applyAlignment="1">
      <alignment vertical="center" wrapText="1"/>
    </xf>
    <xf numFmtId="0" fontId="13" fillId="40" borderId="0" xfId="0" applyFont="1" applyFill="1" applyAlignment="1">
      <alignment vertical="center" wrapText="1"/>
    </xf>
    <xf numFmtId="0" fontId="13" fillId="72" borderId="10" xfId="0" applyFont="1" applyFill="1" applyBorder="1" applyAlignment="1">
      <alignment wrapText="1"/>
    </xf>
    <xf numFmtId="0" fontId="7" fillId="72" borderId="10" xfId="0" applyFont="1" applyFill="1" applyBorder="1" applyAlignment="1">
      <alignment horizontal="center" vertical="center" wrapText="1"/>
    </xf>
    <xf numFmtId="180" fontId="6" fillId="72" borderId="15" xfId="0" applyNumberFormat="1" applyFont="1" applyFill="1" applyBorder="1" applyAlignment="1">
      <alignment horizontal="center" vertical="center" wrapText="1"/>
    </xf>
    <xf numFmtId="39" fontId="8" fillId="72" borderId="10" xfId="0" applyNumberFormat="1" applyFont="1" applyFill="1" applyBorder="1" applyAlignment="1">
      <alignment horizontal="center" vertical="center"/>
    </xf>
    <xf numFmtId="39" fontId="0" fillId="72" borderId="15" xfId="0" applyNumberFormat="1" applyFont="1" applyFill="1" applyBorder="1" applyAlignment="1">
      <alignment horizontal="center" vertical="center"/>
    </xf>
    <xf numFmtId="39" fontId="0" fillId="72" borderId="10" xfId="0" applyNumberFormat="1" applyFont="1" applyFill="1" applyBorder="1" applyAlignment="1">
      <alignment horizontal="center" vertical="center"/>
    </xf>
    <xf numFmtId="4" fontId="0" fillId="72" borderId="15" xfId="0" applyNumberFormat="1" applyFont="1" applyFill="1" applyBorder="1" applyAlignment="1">
      <alignment horizontal="center" vertical="center"/>
    </xf>
    <xf numFmtId="39" fontId="4" fillId="72" borderId="40" xfId="0" applyNumberFormat="1" applyFont="1" applyFill="1" applyBorder="1" applyAlignment="1">
      <alignment horizontal="center" vertical="center"/>
    </xf>
    <xf numFmtId="39" fontId="4" fillId="72" borderId="24" xfId="0" applyNumberFormat="1" applyFont="1" applyFill="1" applyBorder="1" applyAlignment="1">
      <alignment horizontal="center" vertical="center"/>
    </xf>
    <xf numFmtId="39" fontId="10" fillId="72" borderId="23" xfId="0" applyNumberFormat="1" applyFont="1" applyFill="1" applyBorder="1" applyAlignment="1">
      <alignment horizontal="center" vertical="center"/>
    </xf>
    <xf numFmtId="39" fontId="10" fillId="72" borderId="15" xfId="0" applyNumberFormat="1" applyFont="1" applyFill="1" applyBorder="1" applyAlignment="1">
      <alignment horizontal="center" vertical="center"/>
    </xf>
    <xf numFmtId="39" fontId="9" fillId="72" borderId="51" xfId="0" applyNumberFormat="1" applyFont="1" applyFill="1" applyBorder="1" applyAlignment="1">
      <alignment horizontal="center" vertical="center"/>
    </xf>
    <xf numFmtId="0" fontId="1" fillId="72" borderId="34" xfId="0" applyFont="1" applyFill="1" applyBorder="1" applyAlignment="1">
      <alignment vertical="center" wrapText="1"/>
    </xf>
    <xf numFmtId="0" fontId="7" fillId="72" borderId="33" xfId="0" applyFont="1" applyFill="1" applyBorder="1" applyAlignment="1">
      <alignment vertical="center" wrapText="1"/>
    </xf>
    <xf numFmtId="0" fontId="7" fillId="34" borderId="34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7" fillId="62" borderId="10" xfId="0" applyFont="1" applyFill="1" applyBorder="1" applyAlignment="1">
      <alignment horizontal="center" vertical="center"/>
    </xf>
    <xf numFmtId="0" fontId="7" fillId="73" borderId="10" xfId="0" applyFont="1" applyFill="1" applyBorder="1" applyAlignment="1">
      <alignment horizontal="center" vertical="center"/>
    </xf>
    <xf numFmtId="0" fontId="8" fillId="73" borderId="10" xfId="0" applyFont="1" applyFill="1" applyBorder="1" applyAlignment="1">
      <alignment horizontal="left" wrapText="1"/>
    </xf>
    <xf numFmtId="0" fontId="8" fillId="73" borderId="10" xfId="0" applyFont="1" applyFill="1" applyBorder="1" applyAlignment="1">
      <alignment horizontal="center" vertical="center" wrapText="1"/>
    </xf>
    <xf numFmtId="180" fontId="6" fillId="73" borderId="15" xfId="0" applyNumberFormat="1" applyFont="1" applyFill="1" applyBorder="1" applyAlignment="1">
      <alignment horizontal="center" vertical="center" wrapText="1"/>
    </xf>
    <xf numFmtId="39" fontId="8" fillId="73" borderId="10" xfId="0" applyNumberFormat="1" applyFont="1" applyFill="1" applyBorder="1" applyAlignment="1">
      <alignment horizontal="center" vertical="center"/>
    </xf>
    <xf numFmtId="39" fontId="0" fillId="73" borderId="10" xfId="0" applyNumberFormat="1" applyFont="1" applyFill="1" applyBorder="1" applyAlignment="1">
      <alignment horizontal="center" vertical="center"/>
    </xf>
    <xf numFmtId="4" fontId="0" fillId="73" borderId="10" xfId="0" applyNumberFormat="1" applyFont="1" applyFill="1" applyBorder="1" applyAlignment="1">
      <alignment horizontal="center" vertical="center"/>
    </xf>
    <xf numFmtId="39" fontId="4" fillId="73" borderId="40" xfId="0" applyNumberFormat="1" applyFont="1" applyFill="1" applyBorder="1" applyAlignment="1">
      <alignment horizontal="center" vertical="center"/>
    </xf>
    <xf numFmtId="39" fontId="4" fillId="73" borderId="24" xfId="0" applyNumberFormat="1" applyFont="1" applyFill="1" applyBorder="1" applyAlignment="1">
      <alignment horizontal="center" vertical="center"/>
    </xf>
    <xf numFmtId="39" fontId="10" fillId="73" borderId="23" xfId="0" applyNumberFormat="1" applyFont="1" applyFill="1" applyBorder="1" applyAlignment="1">
      <alignment horizontal="center" vertical="center"/>
    </xf>
    <xf numFmtId="39" fontId="10" fillId="73" borderId="15" xfId="0" applyNumberFormat="1" applyFont="1" applyFill="1" applyBorder="1" applyAlignment="1">
      <alignment horizontal="center" vertical="center"/>
    </xf>
    <xf numFmtId="39" fontId="9" fillId="73" borderId="51" xfId="0" applyNumberFormat="1" applyFont="1" applyFill="1" applyBorder="1" applyAlignment="1">
      <alignment horizontal="center" vertical="center"/>
    </xf>
    <xf numFmtId="0" fontId="7" fillId="73" borderId="33" xfId="0" applyFont="1" applyFill="1" applyBorder="1" applyAlignment="1">
      <alignment horizontal="left" vertical="center" wrapText="1"/>
    </xf>
    <xf numFmtId="0" fontId="10" fillId="73" borderId="34" xfId="0" applyFont="1" applyFill="1" applyBorder="1" applyAlignment="1">
      <alignment vertical="center" wrapText="1"/>
    </xf>
    <xf numFmtId="0" fontId="12" fillId="74" borderId="10" xfId="0" applyFont="1" applyFill="1" applyBorder="1" applyAlignment="1">
      <alignment horizontal="center" vertical="center"/>
    </xf>
    <xf numFmtId="0" fontId="66" fillId="74" borderId="10" xfId="0" applyFont="1" applyFill="1" applyBorder="1" applyAlignment="1">
      <alignment vertical="center" wrapText="1"/>
    </xf>
    <xf numFmtId="180" fontId="6" fillId="74" borderId="15" xfId="0" applyNumberFormat="1" applyFont="1" applyFill="1" applyBorder="1" applyAlignment="1">
      <alignment horizontal="center" vertical="center" wrapText="1"/>
    </xf>
    <xf numFmtId="39" fontId="8" fillId="74" borderId="10" xfId="0" applyNumberFormat="1" applyFont="1" applyFill="1" applyBorder="1" applyAlignment="1">
      <alignment horizontal="center" vertical="center"/>
    </xf>
    <xf numFmtId="39" fontId="0" fillId="74" borderId="10" xfId="0" applyNumberFormat="1" applyFont="1" applyFill="1" applyBorder="1" applyAlignment="1">
      <alignment horizontal="center" vertical="center"/>
    </xf>
    <xf numFmtId="39" fontId="0" fillId="74" borderId="15" xfId="0" applyNumberFormat="1" applyFont="1" applyFill="1" applyBorder="1" applyAlignment="1">
      <alignment horizontal="center" vertical="center"/>
    </xf>
    <xf numFmtId="4" fontId="0" fillId="74" borderId="15" xfId="0" applyNumberFormat="1" applyFont="1" applyFill="1" applyBorder="1" applyAlignment="1">
      <alignment horizontal="center" vertical="center"/>
    </xf>
    <xf numFmtId="39" fontId="4" fillId="74" borderId="40" xfId="0" applyNumberFormat="1" applyFont="1" applyFill="1" applyBorder="1" applyAlignment="1">
      <alignment horizontal="center" vertical="center"/>
    </xf>
    <xf numFmtId="39" fontId="4" fillId="74" borderId="38" xfId="0" applyNumberFormat="1" applyFont="1" applyFill="1" applyBorder="1" applyAlignment="1">
      <alignment horizontal="center" vertical="center"/>
    </xf>
    <xf numFmtId="39" fontId="10" fillId="74" borderId="23" xfId="0" applyNumberFormat="1" applyFont="1" applyFill="1" applyBorder="1" applyAlignment="1">
      <alignment horizontal="center" vertical="center"/>
    </xf>
    <xf numFmtId="39" fontId="10" fillId="74" borderId="15" xfId="0" applyNumberFormat="1" applyFont="1" applyFill="1" applyBorder="1" applyAlignment="1">
      <alignment horizontal="center" vertical="center"/>
    </xf>
    <xf numFmtId="39" fontId="9" fillId="74" borderId="51" xfId="0" applyNumberFormat="1" applyFont="1" applyFill="1" applyBorder="1" applyAlignment="1">
      <alignment horizontal="center" vertical="center"/>
    </xf>
    <xf numFmtId="0" fontId="10" fillId="74" borderId="33" xfId="0" applyFont="1" applyFill="1" applyBorder="1" applyAlignment="1">
      <alignment vertical="center" wrapText="1"/>
    </xf>
    <xf numFmtId="0" fontId="1" fillId="74" borderId="34" xfId="0" applyFont="1" applyFill="1" applyBorder="1" applyAlignment="1">
      <alignment vertical="center" wrapText="1"/>
    </xf>
    <xf numFmtId="0" fontId="1" fillId="74" borderId="34" xfId="0" applyFont="1" applyFill="1" applyBorder="1" applyAlignment="1">
      <alignment horizontal="left" vertical="center" wrapText="1"/>
    </xf>
    <xf numFmtId="0" fontId="8" fillId="74" borderId="10" xfId="0" applyFont="1" applyFill="1" applyBorder="1" applyAlignment="1">
      <alignment horizontal="center" vertical="center" wrapText="1"/>
    </xf>
    <xf numFmtId="0" fontId="66" fillId="74" borderId="54" xfId="0" applyFont="1" applyFill="1" applyBorder="1" applyAlignment="1">
      <alignment vertical="center" wrapText="1"/>
    </xf>
    <xf numFmtId="0" fontId="8" fillId="74" borderId="10" xfId="0" applyFont="1" applyFill="1" applyBorder="1" applyAlignment="1">
      <alignment vertical="center" wrapText="1"/>
    </xf>
    <xf numFmtId="39" fontId="8" fillId="74" borderId="40" xfId="0" applyNumberFormat="1" applyFont="1" applyFill="1" applyBorder="1" applyAlignment="1">
      <alignment horizontal="center" vertical="center"/>
    </xf>
    <xf numFmtId="39" fontId="0" fillId="74" borderId="10" xfId="0" applyNumberFormat="1" applyFont="1" applyFill="1" applyBorder="1" applyAlignment="1">
      <alignment horizontal="center" vertical="center"/>
    </xf>
    <xf numFmtId="39" fontId="1" fillId="74" borderId="22" xfId="0" applyNumberFormat="1" applyFont="1" applyFill="1" applyBorder="1" applyAlignment="1">
      <alignment horizontal="center" vertical="center"/>
    </xf>
    <xf numFmtId="39" fontId="10" fillId="74" borderId="10" xfId="0" applyNumberFormat="1" applyFont="1" applyFill="1" applyBorder="1" applyAlignment="1">
      <alignment horizontal="center" vertical="center"/>
    </xf>
    <xf numFmtId="39" fontId="10" fillId="74" borderId="14" xfId="0" applyNumberFormat="1" applyFont="1" applyFill="1" applyBorder="1" applyAlignment="1">
      <alignment horizontal="center" vertical="center"/>
    </xf>
    <xf numFmtId="0" fontId="10" fillId="74" borderId="33" xfId="0" applyFont="1" applyFill="1" applyBorder="1" applyAlignment="1">
      <alignment vertical="center"/>
    </xf>
    <xf numFmtId="0" fontId="13" fillId="74" borderId="10" xfId="0" applyFont="1" applyFill="1" applyBorder="1" applyAlignment="1">
      <alignment wrapText="1"/>
    </xf>
    <xf numFmtId="0" fontId="13" fillId="74" borderId="10" xfId="0" applyFont="1" applyFill="1" applyBorder="1" applyAlignment="1">
      <alignment vertical="center" wrapText="1"/>
    </xf>
    <xf numFmtId="39" fontId="4" fillId="74" borderId="24" xfId="0" applyNumberFormat="1" applyFont="1" applyFill="1" applyBorder="1" applyAlignment="1">
      <alignment horizontal="center" vertical="center"/>
    </xf>
    <xf numFmtId="0" fontId="7" fillId="74" borderId="33" xfId="0" applyFont="1" applyFill="1" applyBorder="1" applyAlignment="1">
      <alignment vertical="center" wrapText="1"/>
    </xf>
    <xf numFmtId="0" fontId="7" fillId="74" borderId="34" xfId="0" applyFont="1" applyFill="1" applyBorder="1" applyAlignment="1">
      <alignment vertical="center" wrapText="1"/>
    </xf>
    <xf numFmtId="0" fontId="13" fillId="40" borderId="10" xfId="0" applyFont="1" applyFill="1" applyBorder="1" applyAlignment="1">
      <alignment vertical="center" wrapText="1"/>
    </xf>
    <xf numFmtId="4" fontId="0" fillId="74" borderId="10" xfId="0" applyNumberFormat="1" applyFont="1" applyFill="1" applyBorder="1" applyAlignment="1">
      <alignment horizontal="center" vertical="center"/>
    </xf>
    <xf numFmtId="39" fontId="10" fillId="74" borderId="10" xfId="0" applyNumberFormat="1" applyFont="1" applyFill="1" applyBorder="1" applyAlignment="1">
      <alignment vertical="center"/>
    </xf>
    <xf numFmtId="39" fontId="10" fillId="74" borderId="14" xfId="0" applyNumberFormat="1" applyFont="1" applyFill="1" applyBorder="1" applyAlignment="1">
      <alignment vertical="center"/>
    </xf>
    <xf numFmtId="0" fontId="10" fillId="74" borderId="34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top" wrapText="1"/>
    </xf>
    <xf numFmtId="39" fontId="4" fillId="55" borderId="13" xfId="0" applyNumberFormat="1" applyFont="1" applyFill="1" applyBorder="1" applyAlignment="1">
      <alignment vertical="center"/>
    </xf>
    <xf numFmtId="39" fontId="5" fillId="62" borderId="13" xfId="0" applyNumberFormat="1" applyFont="1" applyFill="1" applyBorder="1" applyAlignment="1">
      <alignment/>
    </xf>
    <xf numFmtId="39" fontId="10" fillId="39" borderId="53" xfId="0" applyNumberFormat="1" applyFont="1" applyFill="1" applyBorder="1" applyAlignment="1">
      <alignment vertical="center"/>
    </xf>
    <xf numFmtId="39" fontId="10" fillId="18" borderId="30" xfId="0" applyNumberFormat="1" applyFont="1" applyFill="1" applyBorder="1" applyAlignment="1">
      <alignment vertical="center"/>
    </xf>
    <xf numFmtId="39" fontId="10" fillId="37" borderId="30" xfId="0" applyNumberFormat="1" applyFont="1" applyFill="1" applyBorder="1" applyAlignment="1">
      <alignment vertical="center"/>
    </xf>
    <xf numFmtId="39" fontId="10" fillId="5" borderId="30" xfId="0" applyNumberFormat="1" applyFont="1" applyFill="1" applyBorder="1" applyAlignment="1">
      <alignment vertical="center"/>
    </xf>
    <xf numFmtId="0" fontId="8" fillId="62" borderId="12" xfId="0" applyFont="1" applyFill="1" applyBorder="1" applyAlignment="1">
      <alignment vertical="center" wrapText="1"/>
    </xf>
    <xf numFmtId="0" fontId="21" fillId="62" borderId="10" xfId="0" applyFont="1" applyFill="1" applyBorder="1" applyAlignment="1">
      <alignment horizontal="left" vertical="top" wrapText="1" indent="1"/>
    </xf>
    <xf numFmtId="180" fontId="6" fillId="62" borderId="15" xfId="0" applyNumberFormat="1" applyFont="1" applyFill="1" applyBorder="1" applyAlignment="1">
      <alignment horizontal="center" vertical="center" wrapText="1"/>
    </xf>
    <xf numFmtId="39" fontId="8" fillId="62" borderId="27" xfId="0" applyNumberFormat="1" applyFont="1" applyFill="1" applyBorder="1" applyAlignment="1">
      <alignment horizontal="center" vertical="center"/>
    </xf>
    <xf numFmtId="39" fontId="0" fillId="62" borderId="12" xfId="0" applyNumberFormat="1" applyFont="1" applyFill="1" applyBorder="1" applyAlignment="1">
      <alignment horizontal="center" vertical="center"/>
    </xf>
    <xf numFmtId="4" fontId="0" fillId="62" borderId="12" xfId="0" applyNumberFormat="1" applyFont="1" applyFill="1" applyBorder="1" applyAlignment="1">
      <alignment horizontal="center" vertical="center"/>
    </xf>
    <xf numFmtId="39" fontId="4" fillId="62" borderId="29" xfId="0" applyNumberFormat="1" applyFont="1" applyFill="1" applyBorder="1" applyAlignment="1">
      <alignment horizontal="center" vertical="center"/>
    </xf>
    <xf numFmtId="39" fontId="4" fillId="62" borderId="24" xfId="0" applyNumberFormat="1" applyFont="1" applyFill="1" applyBorder="1" applyAlignment="1">
      <alignment horizontal="center" vertical="center"/>
    </xf>
    <xf numFmtId="39" fontId="10" fillId="62" borderId="23" xfId="0" applyNumberFormat="1" applyFont="1" applyFill="1" applyBorder="1" applyAlignment="1">
      <alignment horizontal="center" vertical="center"/>
    </xf>
    <xf numFmtId="39" fontId="10" fillId="62" borderId="15" xfId="0" applyNumberFormat="1" applyFont="1" applyFill="1" applyBorder="1" applyAlignment="1">
      <alignment horizontal="center" vertical="center"/>
    </xf>
    <xf numFmtId="39" fontId="9" fillId="62" borderId="51" xfId="0" applyNumberFormat="1" applyFont="1" applyFill="1" applyBorder="1" applyAlignment="1">
      <alignment horizontal="center" vertical="center"/>
    </xf>
    <xf numFmtId="0" fontId="7" fillId="62" borderId="50" xfId="0" applyFont="1" applyFill="1" applyBorder="1" applyAlignment="1">
      <alignment horizontal="left" vertical="center" wrapText="1"/>
    </xf>
    <xf numFmtId="0" fontId="6" fillId="62" borderId="34" xfId="0" applyFont="1" applyFill="1" applyBorder="1" applyAlignment="1">
      <alignment horizontal="center" vertical="center" wrapText="1"/>
    </xf>
    <xf numFmtId="0" fontId="7" fillId="62" borderId="26" xfId="0" applyFont="1" applyFill="1" applyBorder="1" applyAlignment="1">
      <alignment horizontal="left" vertical="center" wrapText="1"/>
    </xf>
    <xf numFmtId="39" fontId="27" fillId="40" borderId="13" xfId="0" applyNumberFormat="1" applyFont="1" applyFill="1" applyBorder="1" applyAlignment="1">
      <alignment horizontal="center" vertical="center"/>
    </xf>
    <xf numFmtId="39" fontId="27" fillId="40" borderId="13" xfId="0" applyNumberFormat="1" applyFont="1" applyFill="1" applyBorder="1" applyAlignment="1">
      <alignment vertical="center"/>
    </xf>
    <xf numFmtId="39" fontId="27" fillId="55" borderId="13" xfId="0" applyNumberFormat="1" applyFont="1" applyFill="1" applyBorder="1" applyAlignment="1">
      <alignment/>
    </xf>
    <xf numFmtId="39" fontId="5" fillId="61" borderId="13" xfId="0" applyNumberFormat="1" applyFont="1" applyFill="1" applyBorder="1" applyAlignment="1">
      <alignment/>
    </xf>
    <xf numFmtId="0" fontId="8" fillId="62" borderId="0" xfId="0" applyFont="1" applyFill="1" applyAlignment="1">
      <alignment wrapText="1"/>
    </xf>
    <xf numFmtId="0" fontId="8" fillId="62" borderId="10" xfId="0" applyFont="1" applyFill="1" applyBorder="1" applyAlignment="1">
      <alignment horizontal="center" vertical="center"/>
    </xf>
    <xf numFmtId="39" fontId="8" fillId="62" borderId="10" xfId="0" applyNumberFormat="1" applyFont="1" applyFill="1" applyBorder="1" applyAlignment="1">
      <alignment horizontal="center" vertical="center"/>
    </xf>
    <xf numFmtId="39" fontId="0" fillId="62" borderId="10" xfId="0" applyNumberFormat="1" applyFont="1" applyFill="1" applyBorder="1" applyAlignment="1">
      <alignment horizontal="center" vertical="center"/>
    </xf>
    <xf numFmtId="4" fontId="0" fillId="62" borderId="10" xfId="0" applyNumberFormat="1" applyFont="1" applyFill="1" applyBorder="1" applyAlignment="1">
      <alignment horizontal="center" vertical="center"/>
    </xf>
    <xf numFmtId="39" fontId="4" fillId="62" borderId="40" xfId="0" applyNumberFormat="1" applyFont="1" applyFill="1" applyBorder="1" applyAlignment="1">
      <alignment horizontal="center" vertical="center"/>
    </xf>
    <xf numFmtId="0" fontId="7" fillId="62" borderId="33" xfId="0" applyFont="1" applyFill="1" applyBorder="1" applyAlignment="1">
      <alignment horizontal="left" vertical="center" wrapText="1"/>
    </xf>
    <xf numFmtId="0" fontId="6" fillId="62" borderId="34" xfId="0" applyFont="1" applyFill="1" applyBorder="1" applyAlignment="1">
      <alignment horizontal="left" vertical="center" wrapText="1"/>
    </xf>
    <xf numFmtId="0" fontId="8" fillId="62" borderId="10" xfId="0" applyFont="1" applyFill="1" applyBorder="1" applyAlignment="1">
      <alignment wrapText="1"/>
    </xf>
    <xf numFmtId="0" fontId="10" fillId="62" borderId="26" xfId="0" applyFont="1" applyFill="1" applyBorder="1" applyAlignment="1">
      <alignment vertical="center" wrapText="1"/>
    </xf>
    <xf numFmtId="0" fontId="1" fillId="62" borderId="34" xfId="0" applyFont="1" applyFill="1" applyBorder="1" applyAlignment="1">
      <alignment vertical="center" wrapText="1"/>
    </xf>
    <xf numFmtId="0" fontId="9" fillId="34" borderId="55" xfId="0" applyFont="1" applyFill="1" applyBorder="1" applyAlignment="1">
      <alignment horizontal="left" vertical="center"/>
    </xf>
    <xf numFmtId="0" fontId="9" fillId="34" borderId="56" xfId="0" applyFont="1" applyFill="1" applyBorder="1" applyAlignment="1">
      <alignment horizontal="left" vertical="center"/>
    </xf>
    <xf numFmtId="0" fontId="9" fillId="34" borderId="57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left" vertical="center"/>
    </xf>
    <xf numFmtId="0" fontId="4" fillId="34" borderId="58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55" xfId="0" applyFont="1" applyFill="1" applyBorder="1" applyAlignment="1">
      <alignment horizontal="left" vertical="center"/>
    </xf>
    <xf numFmtId="0" fontId="4" fillId="34" borderId="56" xfId="0" applyFont="1" applyFill="1" applyBorder="1" applyAlignment="1">
      <alignment horizontal="left" vertical="center"/>
    </xf>
    <xf numFmtId="0" fontId="4" fillId="34" borderId="57" xfId="0" applyFont="1" applyFill="1" applyBorder="1" applyAlignment="1">
      <alignment horizontal="left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77"/>
  <sheetViews>
    <sheetView zoomScale="75" zoomScaleNormal="75" zoomScaleSheetLayoutView="120" zoomScalePageLayoutView="0" workbookViewId="0" topLeftCell="A1">
      <selection activeCell="C8" sqref="C8"/>
    </sheetView>
  </sheetViews>
  <sheetFormatPr defaultColWidth="9.140625" defaultRowHeight="12.75"/>
  <cols>
    <col min="1" max="1" width="4.140625" style="0" customWidth="1"/>
    <col min="2" max="2" width="40.140625" style="0" bestFit="1" customWidth="1"/>
    <col min="3" max="3" width="23.7109375" style="0" bestFit="1" customWidth="1"/>
    <col min="4" max="4" width="16.7109375" style="0" bestFit="1" customWidth="1"/>
    <col min="5" max="5" width="21.57421875" style="0" customWidth="1"/>
    <col min="6" max="6" width="14.8515625" style="0" bestFit="1" customWidth="1"/>
    <col min="7" max="9" width="15.00390625" style="0" bestFit="1" customWidth="1"/>
    <col min="10" max="10" width="14.8515625" style="0" bestFit="1" customWidth="1"/>
    <col min="11" max="11" width="11.8515625" style="0" customWidth="1"/>
    <col min="12" max="12" width="14.57421875" style="0" customWidth="1"/>
    <col min="13" max="13" width="23.7109375" style="0" customWidth="1"/>
    <col min="14" max="14" width="20.140625" style="0" bestFit="1" customWidth="1"/>
    <col min="15" max="15" width="10.7109375" style="0" bestFit="1" customWidth="1"/>
    <col min="16" max="16" width="10.421875" style="0" bestFit="1" customWidth="1"/>
    <col min="17" max="17" width="13.00390625" style="0" customWidth="1"/>
    <col min="18" max="18" width="13.8515625" style="0" customWidth="1"/>
    <col min="19" max="19" width="10.7109375" style="0" bestFit="1" customWidth="1"/>
    <col min="20" max="21" width="11.57421875" style="0" bestFit="1" customWidth="1"/>
    <col min="23" max="24" width="13.28125" style="0" customWidth="1"/>
    <col min="25" max="27" width="13.7109375" style="0" bestFit="1" customWidth="1"/>
    <col min="28" max="28" width="15.8515625" style="0" bestFit="1" customWidth="1"/>
    <col min="29" max="29" width="13.7109375" style="0" bestFit="1" customWidth="1"/>
    <col min="30" max="30" width="14.00390625" style="0" bestFit="1" customWidth="1"/>
    <col min="31" max="31" width="17.57421875" style="0" customWidth="1"/>
  </cols>
  <sheetData>
    <row r="2" ht="13.5" thickBot="1"/>
    <row r="3" spans="1:22" ht="21" customHeight="1" thickBot="1">
      <c r="A3" s="621" t="s">
        <v>387</v>
      </c>
      <c r="B3" s="622"/>
      <c r="C3" s="622"/>
      <c r="D3" s="622"/>
      <c r="E3" s="622"/>
      <c r="F3" s="622"/>
      <c r="G3" s="623"/>
      <c r="H3" s="25"/>
      <c r="I3" s="62" t="s">
        <v>386</v>
      </c>
      <c r="J3" s="25"/>
      <c r="K3" s="25"/>
      <c r="O3" s="25"/>
      <c r="P3" s="25"/>
      <c r="Q3" s="25"/>
      <c r="R3" s="25"/>
      <c r="S3" s="25"/>
      <c r="T3" s="25"/>
      <c r="U3" s="25"/>
      <c r="V3" s="118"/>
    </row>
    <row r="4" spans="1:8" ht="21" customHeight="1" thickBot="1">
      <c r="A4" s="624" t="s">
        <v>209</v>
      </c>
      <c r="B4" s="625"/>
      <c r="C4" s="625"/>
      <c r="D4" s="625"/>
      <c r="E4" s="626"/>
      <c r="F4" s="25"/>
      <c r="G4" s="25"/>
      <c r="H4" s="25"/>
    </row>
    <row r="5" spans="1:24" ht="24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1"/>
      <c r="T5" s="1"/>
      <c r="U5" s="1"/>
      <c r="V5" s="1"/>
      <c r="W5" s="1"/>
      <c r="X5" s="1"/>
    </row>
    <row r="6" spans="1:31" ht="27.75" customHeight="1" thickBot="1" thickTop="1">
      <c r="A6" s="33" t="s">
        <v>25</v>
      </c>
      <c r="B6" s="271" t="s">
        <v>26</v>
      </c>
      <c r="C6" s="272" t="s">
        <v>43</v>
      </c>
      <c r="D6" s="36" t="s">
        <v>18</v>
      </c>
      <c r="E6" s="37" t="s">
        <v>19</v>
      </c>
      <c r="F6" s="38" t="s">
        <v>20</v>
      </c>
      <c r="G6" s="39" t="s">
        <v>21</v>
      </c>
      <c r="H6" s="39" t="s">
        <v>22</v>
      </c>
      <c r="I6" s="39" t="s">
        <v>23</v>
      </c>
      <c r="J6" s="39" t="s">
        <v>24</v>
      </c>
      <c r="K6" s="40" t="s">
        <v>28</v>
      </c>
      <c r="L6" s="40" t="s">
        <v>32</v>
      </c>
      <c r="M6" s="204" t="s">
        <v>211</v>
      </c>
      <c r="N6" s="205" t="s">
        <v>44</v>
      </c>
      <c r="O6" s="119" t="s">
        <v>68</v>
      </c>
      <c r="P6" s="119" t="s">
        <v>67</v>
      </c>
      <c r="Q6" s="119" t="s">
        <v>27</v>
      </c>
      <c r="R6" s="119" t="s">
        <v>53</v>
      </c>
      <c r="S6" s="119" t="s">
        <v>29</v>
      </c>
      <c r="T6" s="146" t="s">
        <v>28</v>
      </c>
      <c r="U6" s="146" t="s">
        <v>32</v>
      </c>
      <c r="V6" s="146" t="s">
        <v>185</v>
      </c>
      <c r="W6" s="146" t="s">
        <v>186</v>
      </c>
      <c r="X6" s="146" t="s">
        <v>204</v>
      </c>
      <c r="Y6" s="146" t="s">
        <v>205</v>
      </c>
      <c r="Z6" s="146" t="s">
        <v>206</v>
      </c>
      <c r="AA6" s="146" t="s">
        <v>207</v>
      </c>
      <c r="AB6" s="146" t="s">
        <v>208</v>
      </c>
      <c r="AC6" s="147" t="s">
        <v>385</v>
      </c>
      <c r="AD6" s="119" t="s">
        <v>33</v>
      </c>
      <c r="AE6" s="152" t="s">
        <v>30</v>
      </c>
    </row>
    <row r="7" spans="1:31" ht="79.5" thickBot="1">
      <c r="A7" s="320">
        <v>1</v>
      </c>
      <c r="B7" s="323" t="s">
        <v>210</v>
      </c>
      <c r="C7" s="273" t="s">
        <v>435</v>
      </c>
      <c r="D7" s="251" t="s">
        <v>95</v>
      </c>
      <c r="E7" s="252">
        <v>9549.8</v>
      </c>
      <c r="F7" s="253">
        <v>9549.8</v>
      </c>
      <c r="G7" s="253">
        <v>0</v>
      </c>
      <c r="H7" s="253">
        <v>0</v>
      </c>
      <c r="I7" s="253">
        <v>0</v>
      </c>
      <c r="J7" s="253">
        <v>0</v>
      </c>
      <c r="K7" s="254">
        <v>0</v>
      </c>
      <c r="L7" s="253">
        <v>0</v>
      </c>
      <c r="M7" s="255">
        <f aca="true" t="shared" si="0" ref="M7:M47">F7+G7+H7+I7+J7+K7+L7</f>
        <v>9549.8</v>
      </c>
      <c r="N7" s="256">
        <f aca="true" t="shared" si="1" ref="N7:N36">E7-F7-G7-H7-I7-J7-K7-L7</f>
        <v>0</v>
      </c>
      <c r="O7" s="257">
        <v>0</v>
      </c>
      <c r="P7" s="249">
        <v>0</v>
      </c>
      <c r="Q7" s="249">
        <v>0</v>
      </c>
      <c r="R7" s="249">
        <v>0</v>
      </c>
      <c r="S7" s="249">
        <v>0</v>
      </c>
      <c r="T7" s="249">
        <v>0</v>
      </c>
      <c r="U7" s="249">
        <v>0</v>
      </c>
      <c r="V7" s="249">
        <v>0</v>
      </c>
      <c r="W7" s="249">
        <v>0</v>
      </c>
      <c r="X7" s="249">
        <v>0</v>
      </c>
      <c r="Y7" s="249">
        <v>0</v>
      </c>
      <c r="Z7" s="249">
        <v>0</v>
      </c>
      <c r="AA7" s="249">
        <v>0</v>
      </c>
      <c r="AB7" s="249">
        <v>0</v>
      </c>
      <c r="AC7" s="258">
        <f>O7+P7+Q7+R7+S7+T7+U7+V7+W7+X7+Y7+Z7+AA7+AB7</f>
        <v>0</v>
      </c>
      <c r="AD7" s="259" t="s">
        <v>37</v>
      </c>
      <c r="AE7" s="260" t="s">
        <v>96</v>
      </c>
    </row>
    <row r="8" spans="1:31" ht="30.75" thickBot="1">
      <c r="A8" s="320">
        <v>2</v>
      </c>
      <c r="B8" s="313" t="s">
        <v>388</v>
      </c>
      <c r="C8" s="325" t="s">
        <v>436</v>
      </c>
      <c r="D8" s="303" t="s">
        <v>225</v>
      </c>
      <c r="E8" s="304">
        <v>5255.92</v>
      </c>
      <c r="F8" s="305">
        <f>4379.94+437.99</f>
        <v>4817.929999999999</v>
      </c>
      <c r="G8" s="305">
        <v>437.99</v>
      </c>
      <c r="H8" s="305">
        <v>0</v>
      </c>
      <c r="I8" s="305">
        <v>0</v>
      </c>
      <c r="J8" s="305">
        <v>0</v>
      </c>
      <c r="K8" s="306">
        <v>0</v>
      </c>
      <c r="L8" s="305">
        <v>0</v>
      </c>
      <c r="M8" s="307">
        <f t="shared" si="0"/>
        <v>5255.919999999999</v>
      </c>
      <c r="N8" s="256">
        <f t="shared" si="1"/>
        <v>6.821210263296962E-13</v>
      </c>
      <c r="O8" s="249">
        <v>0</v>
      </c>
      <c r="P8" s="249">
        <v>0</v>
      </c>
      <c r="Q8" s="249">
        <v>0</v>
      </c>
      <c r="R8" s="249">
        <v>0</v>
      </c>
      <c r="S8" s="249">
        <v>0</v>
      </c>
      <c r="T8" s="249">
        <v>0</v>
      </c>
      <c r="U8" s="249">
        <v>0</v>
      </c>
      <c r="V8" s="309">
        <v>0</v>
      </c>
      <c r="W8" s="309">
        <v>0</v>
      </c>
      <c r="X8" s="309">
        <v>0</v>
      </c>
      <c r="Y8" s="309">
        <v>0</v>
      </c>
      <c r="Z8" s="309">
        <v>0</v>
      </c>
      <c r="AA8" s="309">
        <v>0</v>
      </c>
      <c r="AB8" s="309">
        <v>0</v>
      </c>
      <c r="AC8" s="310">
        <f aca="true" t="shared" si="2" ref="AC8:AC46">O8+P8+Q8+R8+S8+T8+U8+V8+W8+X8+Y8+Z8+AA8+AB8</f>
        <v>0</v>
      </c>
      <c r="AD8" s="311" t="s">
        <v>37</v>
      </c>
      <c r="AE8" s="312" t="s">
        <v>226</v>
      </c>
    </row>
    <row r="9" spans="1:31" ht="75.75" thickBot="1">
      <c r="A9" s="317">
        <v>3</v>
      </c>
      <c r="B9" s="316" t="s">
        <v>389</v>
      </c>
      <c r="C9" s="324" t="s">
        <v>10</v>
      </c>
      <c r="D9" s="140" t="s">
        <v>227</v>
      </c>
      <c r="E9" s="4">
        <v>132049.1</v>
      </c>
      <c r="F9" s="87">
        <v>50000</v>
      </c>
      <c r="G9" s="13">
        <v>50000</v>
      </c>
      <c r="H9" s="89">
        <v>0</v>
      </c>
      <c r="I9" s="79">
        <v>0</v>
      </c>
      <c r="J9" s="80">
        <v>0</v>
      </c>
      <c r="K9" s="81">
        <v>0</v>
      </c>
      <c r="L9" s="82">
        <v>0</v>
      </c>
      <c r="M9" s="329">
        <f t="shared" si="0"/>
        <v>100000</v>
      </c>
      <c r="N9" s="256">
        <f t="shared" si="1"/>
        <v>32049.100000000006</v>
      </c>
      <c r="O9" s="233">
        <v>0</v>
      </c>
      <c r="P9" s="234">
        <v>0</v>
      </c>
      <c r="Q9" s="235">
        <v>0</v>
      </c>
      <c r="R9" s="236">
        <v>0</v>
      </c>
      <c r="S9" s="237">
        <v>0</v>
      </c>
      <c r="T9" s="238">
        <v>0</v>
      </c>
      <c r="U9" s="239">
        <v>0</v>
      </c>
      <c r="V9" s="240">
        <v>0</v>
      </c>
      <c r="W9" s="241">
        <v>0</v>
      </c>
      <c r="X9" s="242">
        <v>0</v>
      </c>
      <c r="Y9" s="246">
        <v>0</v>
      </c>
      <c r="Z9" s="247">
        <v>0</v>
      </c>
      <c r="AA9" s="248">
        <v>0</v>
      </c>
      <c r="AB9" s="249">
        <v>0</v>
      </c>
      <c r="AC9" s="243">
        <f t="shared" si="2"/>
        <v>0</v>
      </c>
      <c r="AD9" s="321" t="s">
        <v>55</v>
      </c>
      <c r="AE9" s="328" t="s">
        <v>81</v>
      </c>
    </row>
    <row r="10" spans="1:31" ht="30.75" thickBot="1">
      <c r="A10" s="317">
        <v>4</v>
      </c>
      <c r="B10" s="315" t="s">
        <v>228</v>
      </c>
      <c r="C10" s="324" t="s">
        <v>229</v>
      </c>
      <c r="D10" s="140" t="s">
        <v>230</v>
      </c>
      <c r="E10" s="4">
        <v>134564.14</v>
      </c>
      <c r="F10" s="87">
        <v>50000</v>
      </c>
      <c r="G10" s="13">
        <v>0</v>
      </c>
      <c r="H10" s="89">
        <v>0</v>
      </c>
      <c r="I10" s="79">
        <v>0</v>
      </c>
      <c r="J10" s="80">
        <v>0</v>
      </c>
      <c r="K10" s="81">
        <v>0</v>
      </c>
      <c r="L10" s="82">
        <v>0</v>
      </c>
      <c r="M10" s="329">
        <f t="shared" si="0"/>
        <v>50000</v>
      </c>
      <c r="N10" s="256">
        <f t="shared" si="1"/>
        <v>84564.14000000001</v>
      </c>
      <c r="O10" s="233">
        <v>0</v>
      </c>
      <c r="P10" s="234">
        <v>0</v>
      </c>
      <c r="Q10" s="235">
        <v>0</v>
      </c>
      <c r="R10" s="236">
        <v>0</v>
      </c>
      <c r="S10" s="237">
        <v>0</v>
      </c>
      <c r="T10" s="238">
        <v>0</v>
      </c>
      <c r="U10" s="239">
        <v>0</v>
      </c>
      <c r="V10" s="240">
        <v>0</v>
      </c>
      <c r="W10" s="241">
        <v>0</v>
      </c>
      <c r="X10" s="242">
        <v>0</v>
      </c>
      <c r="Y10" s="246">
        <v>0</v>
      </c>
      <c r="Z10" s="247">
        <v>0</v>
      </c>
      <c r="AA10" s="248">
        <v>0</v>
      </c>
      <c r="AB10" s="249">
        <v>0</v>
      </c>
      <c r="AC10" s="243">
        <f t="shared" si="2"/>
        <v>0</v>
      </c>
      <c r="AD10" s="321" t="s">
        <v>55</v>
      </c>
      <c r="AE10" s="328" t="s">
        <v>231</v>
      </c>
    </row>
    <row r="11" spans="1:31" ht="46.5" customHeight="1" thickBot="1">
      <c r="A11" s="317">
        <v>5</v>
      </c>
      <c r="B11" s="316" t="s">
        <v>391</v>
      </c>
      <c r="C11" s="324" t="s">
        <v>232</v>
      </c>
      <c r="D11" s="140" t="s">
        <v>233</v>
      </c>
      <c r="E11" s="4">
        <v>3843715.42</v>
      </c>
      <c r="F11" s="87">
        <v>0</v>
      </c>
      <c r="G11" s="13">
        <v>0</v>
      </c>
      <c r="H11" s="89">
        <v>0</v>
      </c>
      <c r="I11" s="79">
        <v>0</v>
      </c>
      <c r="J11" s="80">
        <v>0</v>
      </c>
      <c r="K11" s="81">
        <v>0</v>
      </c>
      <c r="L11" s="82">
        <v>0</v>
      </c>
      <c r="M11" s="329">
        <f t="shared" si="0"/>
        <v>0</v>
      </c>
      <c r="N11" s="256">
        <f t="shared" si="1"/>
        <v>3843715.42</v>
      </c>
      <c r="O11" s="233">
        <v>0</v>
      </c>
      <c r="P11" s="234">
        <v>0</v>
      </c>
      <c r="Q11" s="235">
        <v>0</v>
      </c>
      <c r="R11" s="236">
        <v>0</v>
      </c>
      <c r="S11" s="237">
        <v>0</v>
      </c>
      <c r="T11" s="238">
        <v>0</v>
      </c>
      <c r="U11" s="239">
        <v>0</v>
      </c>
      <c r="V11" s="240">
        <v>0</v>
      </c>
      <c r="W11" s="241">
        <v>0</v>
      </c>
      <c r="X11" s="242">
        <v>0</v>
      </c>
      <c r="Y11" s="246">
        <v>0</v>
      </c>
      <c r="Z11" s="247">
        <v>0</v>
      </c>
      <c r="AA11" s="248">
        <v>0</v>
      </c>
      <c r="AB11" s="249">
        <v>0</v>
      </c>
      <c r="AC11" s="318">
        <f t="shared" si="2"/>
        <v>0</v>
      </c>
      <c r="AD11" s="321" t="s">
        <v>234</v>
      </c>
      <c r="AE11" s="328" t="s">
        <v>55</v>
      </c>
    </row>
    <row r="12" spans="1:31" ht="32.25" thickBot="1">
      <c r="A12" s="320">
        <v>6</v>
      </c>
      <c r="B12" s="489" t="s">
        <v>390</v>
      </c>
      <c r="C12" s="490" t="s">
        <v>238</v>
      </c>
      <c r="D12" s="449" t="s">
        <v>239</v>
      </c>
      <c r="E12" s="450">
        <v>49852.56</v>
      </c>
      <c r="F12" s="451">
        <v>25000</v>
      </c>
      <c r="G12" s="452">
        <v>24608.42</v>
      </c>
      <c r="H12" s="451">
        <v>0</v>
      </c>
      <c r="I12" s="451">
        <v>0</v>
      </c>
      <c r="J12" s="451">
        <v>0</v>
      </c>
      <c r="K12" s="453">
        <v>0</v>
      </c>
      <c r="L12" s="451">
        <v>0</v>
      </c>
      <c r="M12" s="491">
        <f t="shared" si="0"/>
        <v>49608.42</v>
      </c>
      <c r="N12" s="455">
        <f t="shared" si="1"/>
        <v>244.13999999999942</v>
      </c>
      <c r="O12" s="456">
        <v>0</v>
      </c>
      <c r="P12" s="457">
        <v>0</v>
      </c>
      <c r="Q12" s="457">
        <v>0</v>
      </c>
      <c r="R12" s="457">
        <v>0</v>
      </c>
      <c r="S12" s="457">
        <v>0</v>
      </c>
      <c r="T12" s="457">
        <v>0</v>
      </c>
      <c r="U12" s="457">
        <v>0</v>
      </c>
      <c r="V12" s="457">
        <v>0</v>
      </c>
      <c r="W12" s="457">
        <v>0</v>
      </c>
      <c r="X12" s="457">
        <v>0</v>
      </c>
      <c r="Y12" s="457">
        <v>0</v>
      </c>
      <c r="Z12" s="457">
        <v>0</v>
      </c>
      <c r="AA12" s="457">
        <v>0</v>
      </c>
      <c r="AB12" s="457">
        <v>0</v>
      </c>
      <c r="AC12" s="458">
        <f t="shared" si="2"/>
        <v>0</v>
      </c>
      <c r="AD12" s="492" t="s">
        <v>133</v>
      </c>
      <c r="AE12" s="464" t="s">
        <v>240</v>
      </c>
    </row>
    <row r="13" spans="1:31" ht="46.5" customHeight="1" thickBot="1">
      <c r="A13" s="317">
        <v>7</v>
      </c>
      <c r="B13" s="322" t="s">
        <v>392</v>
      </c>
      <c r="C13" s="7" t="s">
        <v>241</v>
      </c>
      <c r="D13" s="28" t="s">
        <v>239</v>
      </c>
      <c r="E13" s="4">
        <v>42990.87</v>
      </c>
      <c r="F13" s="87">
        <v>0</v>
      </c>
      <c r="G13" s="13">
        <v>0</v>
      </c>
      <c r="H13" s="89">
        <v>0</v>
      </c>
      <c r="I13" s="79">
        <v>0</v>
      </c>
      <c r="J13" s="80">
        <v>0</v>
      </c>
      <c r="K13" s="81">
        <v>0</v>
      </c>
      <c r="L13" s="82">
        <v>0</v>
      </c>
      <c r="M13" s="157">
        <f t="shared" si="0"/>
        <v>0</v>
      </c>
      <c r="N13" s="256">
        <f t="shared" si="1"/>
        <v>42990.87</v>
      </c>
      <c r="O13" s="233">
        <v>0</v>
      </c>
      <c r="P13" s="234">
        <v>0</v>
      </c>
      <c r="Q13" s="235">
        <v>0</v>
      </c>
      <c r="R13" s="236">
        <v>0</v>
      </c>
      <c r="S13" s="237">
        <v>0</v>
      </c>
      <c r="T13" s="238">
        <v>0</v>
      </c>
      <c r="U13" s="239">
        <v>0</v>
      </c>
      <c r="V13" s="240">
        <v>0</v>
      </c>
      <c r="W13" s="241">
        <v>0</v>
      </c>
      <c r="X13" s="242">
        <v>0</v>
      </c>
      <c r="Y13" s="246">
        <v>0</v>
      </c>
      <c r="Z13" s="247">
        <v>0</v>
      </c>
      <c r="AA13" s="248">
        <v>0</v>
      </c>
      <c r="AB13" s="249">
        <v>0</v>
      </c>
      <c r="AC13" s="243">
        <f t="shared" si="2"/>
        <v>0</v>
      </c>
      <c r="AD13" s="52" t="s">
        <v>133</v>
      </c>
      <c r="AE13" s="221" t="s">
        <v>240</v>
      </c>
    </row>
    <row r="14" spans="1:31" ht="48" thickBot="1">
      <c r="A14" s="320">
        <v>8</v>
      </c>
      <c r="B14" s="493" t="s">
        <v>393</v>
      </c>
      <c r="C14" s="346" t="s">
        <v>242</v>
      </c>
      <c r="D14" s="140" t="s">
        <v>8</v>
      </c>
      <c r="E14" s="326">
        <v>373144</v>
      </c>
      <c r="F14" s="87">
        <v>50000</v>
      </c>
      <c r="G14" s="13">
        <v>0</v>
      </c>
      <c r="H14" s="89">
        <v>0</v>
      </c>
      <c r="I14" s="79">
        <v>0</v>
      </c>
      <c r="J14" s="80">
        <v>0</v>
      </c>
      <c r="K14" s="81">
        <v>0</v>
      </c>
      <c r="L14" s="82">
        <v>0</v>
      </c>
      <c r="M14" s="330">
        <f t="shared" si="0"/>
        <v>50000</v>
      </c>
      <c r="N14" s="256">
        <f t="shared" si="1"/>
        <v>323144</v>
      </c>
      <c r="O14" s="233">
        <v>0</v>
      </c>
      <c r="P14" s="234">
        <v>0</v>
      </c>
      <c r="Q14" s="235">
        <v>0</v>
      </c>
      <c r="R14" s="236">
        <v>0</v>
      </c>
      <c r="S14" s="237">
        <v>0</v>
      </c>
      <c r="T14" s="238">
        <v>0</v>
      </c>
      <c r="U14" s="239">
        <v>0</v>
      </c>
      <c r="V14" s="240">
        <v>0</v>
      </c>
      <c r="W14" s="241">
        <v>0</v>
      </c>
      <c r="X14" s="242">
        <v>0</v>
      </c>
      <c r="Y14" s="246">
        <v>0</v>
      </c>
      <c r="Z14" s="247">
        <v>0</v>
      </c>
      <c r="AA14" s="248">
        <v>0</v>
      </c>
      <c r="AB14" s="249">
        <v>0</v>
      </c>
      <c r="AC14" s="243">
        <f t="shared" si="2"/>
        <v>0</v>
      </c>
      <c r="AD14" s="327" t="s">
        <v>38</v>
      </c>
      <c r="AE14" s="328" t="s">
        <v>243</v>
      </c>
    </row>
    <row r="15" spans="1:31" ht="35.25" customHeight="1" thickBot="1">
      <c r="A15" s="320">
        <v>9</v>
      </c>
      <c r="B15" s="331" t="s">
        <v>394</v>
      </c>
      <c r="C15" s="98" t="s">
        <v>92</v>
      </c>
      <c r="D15" s="28" t="s">
        <v>244</v>
      </c>
      <c r="E15" s="99">
        <v>184272.4</v>
      </c>
      <c r="F15" s="90">
        <v>50000</v>
      </c>
      <c r="G15" s="91">
        <v>50000</v>
      </c>
      <c r="H15" s="92">
        <v>0</v>
      </c>
      <c r="I15" s="84">
        <v>0</v>
      </c>
      <c r="J15" s="85">
        <v>0</v>
      </c>
      <c r="K15" s="24">
        <v>0</v>
      </c>
      <c r="L15" s="86">
        <v>0</v>
      </c>
      <c r="M15" s="160">
        <f t="shared" si="0"/>
        <v>100000</v>
      </c>
      <c r="N15" s="256">
        <f t="shared" si="1"/>
        <v>84272.4</v>
      </c>
      <c r="O15" s="233">
        <v>0</v>
      </c>
      <c r="P15" s="234">
        <v>0</v>
      </c>
      <c r="Q15" s="235">
        <v>0</v>
      </c>
      <c r="R15" s="236">
        <v>0</v>
      </c>
      <c r="S15" s="237">
        <v>0</v>
      </c>
      <c r="T15" s="238">
        <v>0</v>
      </c>
      <c r="U15" s="239">
        <v>0</v>
      </c>
      <c r="V15" s="240">
        <v>0</v>
      </c>
      <c r="W15" s="241">
        <v>0</v>
      </c>
      <c r="X15" s="242">
        <v>0</v>
      </c>
      <c r="Y15" s="246">
        <v>0</v>
      </c>
      <c r="Z15" s="247">
        <v>0</v>
      </c>
      <c r="AA15" s="248">
        <v>0</v>
      </c>
      <c r="AB15" s="249">
        <v>0</v>
      </c>
      <c r="AC15" s="243">
        <f t="shared" si="2"/>
        <v>0</v>
      </c>
      <c r="AD15" s="227" t="s">
        <v>45</v>
      </c>
      <c r="AE15" s="222" t="s">
        <v>245</v>
      </c>
    </row>
    <row r="16" spans="1:31" ht="34.5" thickBot="1">
      <c r="A16" s="320">
        <v>10</v>
      </c>
      <c r="B16" s="332" t="s">
        <v>246</v>
      </c>
      <c r="C16" s="467" t="s">
        <v>247</v>
      </c>
      <c r="D16" s="303" t="s">
        <v>248</v>
      </c>
      <c r="E16" s="333">
        <v>61865.4</v>
      </c>
      <c r="F16" s="333">
        <v>61865.4</v>
      </c>
      <c r="G16" s="334">
        <v>0</v>
      </c>
      <c r="H16" s="334">
        <v>0</v>
      </c>
      <c r="I16" s="334">
        <v>0</v>
      </c>
      <c r="J16" s="334">
        <v>0</v>
      </c>
      <c r="K16" s="335">
        <v>0</v>
      </c>
      <c r="L16" s="334">
        <v>0</v>
      </c>
      <c r="M16" s="336">
        <f t="shared" si="0"/>
        <v>61865.4</v>
      </c>
      <c r="N16" s="256">
        <f t="shared" si="1"/>
        <v>0</v>
      </c>
      <c r="O16" s="308">
        <v>0</v>
      </c>
      <c r="P16" s="309">
        <v>0</v>
      </c>
      <c r="Q16" s="309">
        <v>0</v>
      </c>
      <c r="R16" s="309">
        <v>0</v>
      </c>
      <c r="S16" s="309">
        <v>0</v>
      </c>
      <c r="T16" s="309">
        <v>0</v>
      </c>
      <c r="U16" s="309">
        <v>0</v>
      </c>
      <c r="V16" s="309">
        <v>0</v>
      </c>
      <c r="W16" s="309">
        <v>0</v>
      </c>
      <c r="X16" s="309">
        <v>0</v>
      </c>
      <c r="Y16" s="309">
        <v>0</v>
      </c>
      <c r="Z16" s="309">
        <v>0</v>
      </c>
      <c r="AA16" s="309">
        <v>0</v>
      </c>
      <c r="AB16" s="309">
        <v>0</v>
      </c>
      <c r="AC16" s="310">
        <f t="shared" si="2"/>
        <v>0</v>
      </c>
      <c r="AD16" s="66" t="s">
        <v>13</v>
      </c>
      <c r="AE16" s="225" t="s">
        <v>137</v>
      </c>
    </row>
    <row r="17" spans="1:31" ht="51.75" thickBot="1">
      <c r="A17" s="465">
        <v>11</v>
      </c>
      <c r="B17" s="468" t="s">
        <v>395</v>
      </c>
      <c r="C17" s="468" t="s">
        <v>254</v>
      </c>
      <c r="D17" s="466" t="s">
        <v>308</v>
      </c>
      <c r="E17" s="461">
        <v>72186.47</v>
      </c>
      <c r="F17" s="452">
        <v>40000</v>
      </c>
      <c r="G17" s="452">
        <v>26691</v>
      </c>
      <c r="H17" s="452">
        <v>0</v>
      </c>
      <c r="I17" s="452">
        <v>0</v>
      </c>
      <c r="J17" s="452">
        <v>0</v>
      </c>
      <c r="K17" s="462">
        <v>0</v>
      </c>
      <c r="L17" s="452">
        <v>0</v>
      </c>
      <c r="M17" s="454">
        <f t="shared" si="0"/>
        <v>66691</v>
      </c>
      <c r="N17" s="455">
        <f t="shared" si="1"/>
        <v>5495.470000000001</v>
      </c>
      <c r="O17" s="456">
        <v>0</v>
      </c>
      <c r="P17" s="457">
        <v>0</v>
      </c>
      <c r="Q17" s="457">
        <v>0</v>
      </c>
      <c r="R17" s="457">
        <v>0</v>
      </c>
      <c r="S17" s="457">
        <v>0</v>
      </c>
      <c r="T17" s="457">
        <v>0</v>
      </c>
      <c r="U17" s="457">
        <v>0</v>
      </c>
      <c r="V17" s="457">
        <v>0</v>
      </c>
      <c r="W17" s="457">
        <v>0</v>
      </c>
      <c r="X17" s="457">
        <v>0</v>
      </c>
      <c r="Y17" s="457">
        <v>0</v>
      </c>
      <c r="Z17" s="457">
        <v>0</v>
      </c>
      <c r="AA17" s="457">
        <v>0</v>
      </c>
      <c r="AB17" s="457">
        <v>0</v>
      </c>
      <c r="AC17" s="458">
        <f t="shared" si="2"/>
        <v>0</v>
      </c>
      <c r="AD17" s="463" t="s">
        <v>269</v>
      </c>
      <c r="AE17" s="464" t="s">
        <v>307</v>
      </c>
    </row>
    <row r="18" spans="1:31" ht="26.25" thickBot="1">
      <c r="A18" s="536">
        <v>12</v>
      </c>
      <c r="B18" s="392" t="s">
        <v>396</v>
      </c>
      <c r="C18" s="470" t="s">
        <v>242</v>
      </c>
      <c r="D18" s="469" t="s">
        <v>128</v>
      </c>
      <c r="E18" s="395">
        <v>150911.7</v>
      </c>
      <c r="F18" s="363">
        <v>50000</v>
      </c>
      <c r="G18" s="363">
        <v>50000</v>
      </c>
      <c r="H18" s="363">
        <v>50752</v>
      </c>
      <c r="I18" s="363">
        <v>0</v>
      </c>
      <c r="J18" s="363">
        <v>0</v>
      </c>
      <c r="K18" s="383">
        <v>0</v>
      </c>
      <c r="L18" s="363">
        <v>0</v>
      </c>
      <c r="M18" s="384">
        <f t="shared" si="0"/>
        <v>150752</v>
      </c>
      <c r="N18" s="256">
        <f t="shared" si="1"/>
        <v>159.70000000001164</v>
      </c>
      <c r="O18" s="367">
        <v>0</v>
      </c>
      <c r="P18" s="368">
        <v>0</v>
      </c>
      <c r="Q18" s="368">
        <v>0</v>
      </c>
      <c r="R18" s="368">
        <v>0</v>
      </c>
      <c r="S18" s="368">
        <v>0</v>
      </c>
      <c r="T18" s="368">
        <v>0</v>
      </c>
      <c r="U18" s="368">
        <v>0</v>
      </c>
      <c r="V18" s="368">
        <v>0</v>
      </c>
      <c r="W18" s="368">
        <v>0</v>
      </c>
      <c r="X18" s="368">
        <v>0</v>
      </c>
      <c r="Y18" s="368">
        <v>0</v>
      </c>
      <c r="Z18" s="368">
        <v>0</v>
      </c>
      <c r="AA18" s="368">
        <v>0</v>
      </c>
      <c r="AB18" s="368">
        <v>0</v>
      </c>
      <c r="AC18" s="369">
        <f t="shared" si="2"/>
        <v>0</v>
      </c>
      <c r="AD18" s="393" t="s">
        <v>269</v>
      </c>
      <c r="AE18" s="394" t="s">
        <v>270</v>
      </c>
    </row>
    <row r="19" spans="1:31" ht="26.25" thickBot="1">
      <c r="A19" s="6">
        <v>13</v>
      </c>
      <c r="B19" s="138" t="s">
        <v>397</v>
      </c>
      <c r="C19" s="341" t="s">
        <v>255</v>
      </c>
      <c r="D19" s="28" t="s">
        <v>132</v>
      </c>
      <c r="E19" s="343">
        <v>1969163.08</v>
      </c>
      <c r="F19" s="16">
        <v>50000</v>
      </c>
      <c r="G19" s="13">
        <v>0</v>
      </c>
      <c r="H19" s="14">
        <v>0</v>
      </c>
      <c r="I19" s="22">
        <v>0</v>
      </c>
      <c r="J19" s="23">
        <v>0</v>
      </c>
      <c r="K19" s="15">
        <v>0</v>
      </c>
      <c r="L19" s="83">
        <v>0</v>
      </c>
      <c r="M19" s="161">
        <f t="shared" si="0"/>
        <v>50000</v>
      </c>
      <c r="N19" s="256">
        <f t="shared" si="1"/>
        <v>1919163.08</v>
      </c>
      <c r="O19" s="233">
        <v>0</v>
      </c>
      <c r="P19" s="234">
        <v>0</v>
      </c>
      <c r="Q19" s="235">
        <v>0</v>
      </c>
      <c r="R19" s="236">
        <v>0</v>
      </c>
      <c r="S19" s="237">
        <v>0</v>
      </c>
      <c r="T19" s="238">
        <v>0</v>
      </c>
      <c r="U19" s="239">
        <v>0</v>
      </c>
      <c r="V19" s="240">
        <v>0</v>
      </c>
      <c r="W19" s="241">
        <v>0</v>
      </c>
      <c r="X19" s="242">
        <v>0</v>
      </c>
      <c r="Y19" s="246">
        <v>0</v>
      </c>
      <c r="Z19" s="247">
        <v>0</v>
      </c>
      <c r="AA19" s="248">
        <v>0</v>
      </c>
      <c r="AB19" s="249">
        <v>0</v>
      </c>
      <c r="AC19" s="243">
        <f t="shared" si="2"/>
        <v>0</v>
      </c>
      <c r="AD19" s="231" t="s">
        <v>36</v>
      </c>
      <c r="AE19" s="219" t="s">
        <v>131</v>
      </c>
    </row>
    <row r="20" spans="1:31" ht="34.5" thickBot="1">
      <c r="A20" s="6">
        <v>14</v>
      </c>
      <c r="B20" s="338" t="s">
        <v>251</v>
      </c>
      <c r="C20" s="341" t="s">
        <v>256</v>
      </c>
      <c r="D20" s="28" t="s">
        <v>134</v>
      </c>
      <c r="E20" s="344">
        <v>414828.79</v>
      </c>
      <c r="F20" s="16">
        <v>50000</v>
      </c>
      <c r="G20" s="13">
        <v>0</v>
      </c>
      <c r="H20" s="14">
        <v>0</v>
      </c>
      <c r="I20" s="22">
        <v>0</v>
      </c>
      <c r="J20" s="23">
        <v>0</v>
      </c>
      <c r="K20" s="15">
        <v>0</v>
      </c>
      <c r="L20" s="83">
        <v>0</v>
      </c>
      <c r="M20" s="161">
        <f t="shared" si="0"/>
        <v>50000</v>
      </c>
      <c r="N20" s="256">
        <f t="shared" si="1"/>
        <v>364828.79</v>
      </c>
      <c r="O20" s="233">
        <v>0</v>
      </c>
      <c r="P20" s="234">
        <v>0</v>
      </c>
      <c r="Q20" s="235">
        <v>0</v>
      </c>
      <c r="R20" s="236">
        <v>0</v>
      </c>
      <c r="S20" s="237">
        <v>0</v>
      </c>
      <c r="T20" s="238">
        <v>0</v>
      </c>
      <c r="U20" s="239">
        <v>0</v>
      </c>
      <c r="V20" s="240">
        <v>0</v>
      </c>
      <c r="W20" s="241">
        <v>0</v>
      </c>
      <c r="X20" s="242">
        <v>0</v>
      </c>
      <c r="Y20" s="246">
        <v>0</v>
      </c>
      <c r="Z20" s="247">
        <v>0</v>
      </c>
      <c r="AA20" s="248">
        <v>0</v>
      </c>
      <c r="AB20" s="249">
        <v>0</v>
      </c>
      <c r="AC20" s="243">
        <f t="shared" si="2"/>
        <v>0</v>
      </c>
      <c r="AD20" s="229" t="s">
        <v>42</v>
      </c>
      <c r="AE20" s="219" t="s">
        <v>289</v>
      </c>
    </row>
    <row r="21" spans="1:31" ht="51.75" thickBot="1">
      <c r="A21" s="434">
        <v>15</v>
      </c>
      <c r="B21" s="338" t="s">
        <v>398</v>
      </c>
      <c r="C21" s="341" t="s">
        <v>257</v>
      </c>
      <c r="D21" s="28" t="s">
        <v>138</v>
      </c>
      <c r="E21" s="345">
        <v>314913.5</v>
      </c>
      <c r="F21" s="16">
        <v>32525.5</v>
      </c>
      <c r="G21" s="13">
        <v>36240</v>
      </c>
      <c r="H21" s="14">
        <v>0</v>
      </c>
      <c r="I21" s="22">
        <v>0</v>
      </c>
      <c r="J21" s="23">
        <v>0</v>
      </c>
      <c r="K21" s="15">
        <v>0</v>
      </c>
      <c r="L21" s="83">
        <v>0</v>
      </c>
      <c r="M21" s="161">
        <f t="shared" si="0"/>
        <v>68765.5</v>
      </c>
      <c r="N21" s="256">
        <f t="shared" si="1"/>
        <v>246148</v>
      </c>
      <c r="O21" s="233">
        <v>0</v>
      </c>
      <c r="P21" s="234">
        <v>0</v>
      </c>
      <c r="Q21" s="235">
        <v>0</v>
      </c>
      <c r="R21" s="236">
        <v>0</v>
      </c>
      <c r="S21" s="237">
        <v>0</v>
      </c>
      <c r="T21" s="238">
        <v>0</v>
      </c>
      <c r="U21" s="239">
        <v>0</v>
      </c>
      <c r="V21" s="240">
        <v>0</v>
      </c>
      <c r="W21" s="241">
        <v>0</v>
      </c>
      <c r="X21" s="242">
        <v>0</v>
      </c>
      <c r="Y21" s="246">
        <v>0</v>
      </c>
      <c r="Z21" s="247">
        <v>0</v>
      </c>
      <c r="AA21" s="248">
        <v>0</v>
      </c>
      <c r="AB21" s="249">
        <v>0</v>
      </c>
      <c r="AC21" s="243">
        <f t="shared" si="2"/>
        <v>0</v>
      </c>
      <c r="AD21" s="66" t="s">
        <v>290</v>
      </c>
      <c r="AE21" s="219" t="s">
        <v>291</v>
      </c>
    </row>
    <row r="22" spans="1:31" ht="26.25" thickBot="1">
      <c r="A22" s="536">
        <v>16</v>
      </c>
      <c r="B22" s="339" t="s">
        <v>399</v>
      </c>
      <c r="C22" s="342" t="s">
        <v>258</v>
      </c>
      <c r="D22" s="28" t="s">
        <v>139</v>
      </c>
      <c r="E22" s="406">
        <v>317005.3</v>
      </c>
      <c r="F22" s="16">
        <v>50000</v>
      </c>
      <c r="G22" s="13">
        <v>50000</v>
      </c>
      <c r="H22" s="14">
        <v>50000</v>
      </c>
      <c r="I22" s="22">
        <v>50000</v>
      </c>
      <c r="J22" s="23">
        <v>50000</v>
      </c>
      <c r="K22" s="15">
        <v>50000</v>
      </c>
      <c r="L22" s="83">
        <v>0</v>
      </c>
      <c r="M22" s="161">
        <f t="shared" si="0"/>
        <v>300000</v>
      </c>
      <c r="N22" s="256">
        <f t="shared" si="1"/>
        <v>17005.29999999999</v>
      </c>
      <c r="O22" s="233">
        <v>0</v>
      </c>
      <c r="P22" s="234">
        <v>0</v>
      </c>
      <c r="Q22" s="235">
        <v>0</v>
      </c>
      <c r="R22" s="236">
        <v>0</v>
      </c>
      <c r="S22" s="237">
        <v>0</v>
      </c>
      <c r="T22" s="238">
        <v>0</v>
      </c>
      <c r="U22" s="239">
        <v>0</v>
      </c>
      <c r="V22" s="240">
        <v>0</v>
      </c>
      <c r="W22" s="241">
        <v>0</v>
      </c>
      <c r="X22" s="242">
        <v>0</v>
      </c>
      <c r="Y22" s="246">
        <v>0</v>
      </c>
      <c r="Z22" s="247">
        <v>0</v>
      </c>
      <c r="AA22" s="248">
        <v>0</v>
      </c>
      <c r="AB22" s="249">
        <v>0</v>
      </c>
      <c r="AC22" s="243">
        <f t="shared" si="2"/>
        <v>0</v>
      </c>
      <c r="AD22" s="411" t="s">
        <v>42</v>
      </c>
      <c r="AE22" s="412" t="s">
        <v>153</v>
      </c>
    </row>
    <row r="23" spans="1:31" ht="34.5" thickBot="1">
      <c r="A23" s="515">
        <v>17</v>
      </c>
      <c r="B23" s="337" t="s">
        <v>400</v>
      </c>
      <c r="C23" s="340" t="s">
        <v>259</v>
      </c>
      <c r="D23" s="2" t="s">
        <v>321</v>
      </c>
      <c r="E23" s="343">
        <v>64558.02</v>
      </c>
      <c r="F23" s="16">
        <v>12128.85</v>
      </c>
      <c r="G23" s="13">
        <v>14273.1</v>
      </c>
      <c r="H23" s="14">
        <v>0</v>
      </c>
      <c r="I23" s="22">
        <v>0</v>
      </c>
      <c r="J23" s="23">
        <v>0</v>
      </c>
      <c r="K23" s="15">
        <v>0</v>
      </c>
      <c r="L23" s="83">
        <v>0</v>
      </c>
      <c r="M23" s="161">
        <f t="shared" si="0"/>
        <v>26401.95</v>
      </c>
      <c r="N23" s="256">
        <f t="shared" si="1"/>
        <v>38156.07</v>
      </c>
      <c r="O23" s="233">
        <v>0</v>
      </c>
      <c r="P23" s="234">
        <v>0</v>
      </c>
      <c r="Q23" s="235">
        <v>0</v>
      </c>
      <c r="R23" s="236">
        <v>0</v>
      </c>
      <c r="S23" s="237">
        <v>0</v>
      </c>
      <c r="T23" s="238">
        <v>0</v>
      </c>
      <c r="U23" s="239">
        <v>0</v>
      </c>
      <c r="V23" s="240">
        <v>0</v>
      </c>
      <c r="W23" s="241">
        <v>0</v>
      </c>
      <c r="X23" s="242">
        <v>0</v>
      </c>
      <c r="Y23" s="246">
        <v>0</v>
      </c>
      <c r="Z23" s="247">
        <v>0</v>
      </c>
      <c r="AA23" s="248">
        <v>0</v>
      </c>
      <c r="AB23" s="249">
        <v>0</v>
      </c>
      <c r="AC23" s="243">
        <f t="shared" si="2"/>
        <v>0</v>
      </c>
      <c r="AD23" s="516" t="s">
        <v>285</v>
      </c>
      <c r="AE23" s="412" t="s">
        <v>322</v>
      </c>
    </row>
    <row r="24" spans="1:31" ht="26.25" thickBot="1">
      <c r="A24" s="347">
        <v>18</v>
      </c>
      <c r="B24" s="494" t="s">
        <v>318</v>
      </c>
      <c r="C24" s="495" t="s">
        <v>260</v>
      </c>
      <c r="D24" s="449" t="s">
        <v>142</v>
      </c>
      <c r="E24" s="461">
        <v>219999.8</v>
      </c>
      <c r="F24" s="452">
        <v>50000</v>
      </c>
      <c r="G24" s="452">
        <v>50000</v>
      </c>
      <c r="H24" s="452">
        <v>50000</v>
      </c>
      <c r="I24" s="452">
        <v>69388.95</v>
      </c>
      <c r="J24" s="452">
        <v>0</v>
      </c>
      <c r="K24" s="462">
        <v>0</v>
      </c>
      <c r="L24" s="452">
        <v>0</v>
      </c>
      <c r="M24" s="454">
        <f t="shared" si="0"/>
        <v>219388.95</v>
      </c>
      <c r="N24" s="455">
        <f t="shared" si="1"/>
        <v>610.8499999999913</v>
      </c>
      <c r="O24" s="456">
        <v>0</v>
      </c>
      <c r="P24" s="457">
        <v>0</v>
      </c>
      <c r="Q24" s="457">
        <v>0</v>
      </c>
      <c r="R24" s="457">
        <v>0</v>
      </c>
      <c r="S24" s="457">
        <v>0</v>
      </c>
      <c r="T24" s="457">
        <v>0</v>
      </c>
      <c r="U24" s="457">
        <v>0</v>
      </c>
      <c r="V24" s="457">
        <v>0</v>
      </c>
      <c r="W24" s="457">
        <v>0</v>
      </c>
      <c r="X24" s="457">
        <v>0</v>
      </c>
      <c r="Y24" s="457">
        <v>0</v>
      </c>
      <c r="Z24" s="457">
        <v>0</v>
      </c>
      <c r="AA24" s="457">
        <v>0</v>
      </c>
      <c r="AB24" s="457">
        <v>0</v>
      </c>
      <c r="AC24" s="458">
        <f t="shared" si="2"/>
        <v>0</v>
      </c>
      <c r="AD24" s="496" t="s">
        <v>133</v>
      </c>
      <c r="AE24" s="460" t="s">
        <v>319</v>
      </c>
    </row>
    <row r="25" spans="1:31" ht="26.25" thickBot="1">
      <c r="A25" s="410">
        <v>19</v>
      </c>
      <c r="B25" s="339" t="s">
        <v>252</v>
      </c>
      <c r="C25" s="342" t="s">
        <v>261</v>
      </c>
      <c r="D25" s="140" t="s">
        <v>143</v>
      </c>
      <c r="E25" s="343">
        <v>85190.46</v>
      </c>
      <c r="F25" s="87">
        <v>0</v>
      </c>
      <c r="G25" s="13">
        <v>0</v>
      </c>
      <c r="H25" s="89">
        <v>0</v>
      </c>
      <c r="I25" s="79">
        <v>0</v>
      </c>
      <c r="J25" s="80">
        <v>0</v>
      </c>
      <c r="K25" s="81">
        <v>0</v>
      </c>
      <c r="L25" s="82">
        <v>0</v>
      </c>
      <c r="M25" s="399">
        <f t="shared" si="0"/>
        <v>0</v>
      </c>
      <c r="N25" s="256">
        <f t="shared" si="1"/>
        <v>85190.46</v>
      </c>
      <c r="O25" s="233">
        <v>0</v>
      </c>
      <c r="P25" s="234">
        <v>0</v>
      </c>
      <c r="Q25" s="235">
        <v>0</v>
      </c>
      <c r="R25" s="236">
        <v>0</v>
      </c>
      <c r="S25" s="237">
        <v>0</v>
      </c>
      <c r="T25" s="238">
        <v>0</v>
      </c>
      <c r="U25" s="239">
        <v>0</v>
      </c>
      <c r="V25" s="240">
        <v>0</v>
      </c>
      <c r="W25" s="241">
        <v>0</v>
      </c>
      <c r="X25" s="242">
        <v>0</v>
      </c>
      <c r="Y25" s="246">
        <v>0</v>
      </c>
      <c r="Z25" s="247">
        <v>0</v>
      </c>
      <c r="AA25" s="248">
        <v>0</v>
      </c>
      <c r="AB25" s="249">
        <v>0</v>
      </c>
      <c r="AC25" s="243">
        <f>O25+P25+Q25+R25+S25+T25+U25+V25+W25+X25+Y25+Z25+AA25+AB25</f>
        <v>0</v>
      </c>
      <c r="AD25" s="402" t="s">
        <v>136</v>
      </c>
      <c r="AE25" s="403" t="s">
        <v>284</v>
      </c>
    </row>
    <row r="26" spans="1:31" ht="67.5" customHeight="1" thickBot="1">
      <c r="A26" s="347">
        <v>20</v>
      </c>
      <c r="B26" s="339" t="s">
        <v>401</v>
      </c>
      <c r="C26" s="342" t="s">
        <v>262</v>
      </c>
      <c r="D26" s="28" t="s">
        <v>145</v>
      </c>
      <c r="E26" s="343">
        <v>39370.86</v>
      </c>
      <c r="F26" s="87">
        <v>0</v>
      </c>
      <c r="G26" s="13">
        <v>0</v>
      </c>
      <c r="H26" s="14">
        <v>0</v>
      </c>
      <c r="I26" s="22">
        <v>0</v>
      </c>
      <c r="J26" s="23">
        <v>0</v>
      </c>
      <c r="K26" s="15">
        <v>0</v>
      </c>
      <c r="L26" s="83">
        <v>0</v>
      </c>
      <c r="M26" s="161">
        <f t="shared" si="0"/>
        <v>0</v>
      </c>
      <c r="N26" s="256">
        <f t="shared" si="1"/>
        <v>39370.86</v>
      </c>
      <c r="O26" s="233">
        <v>0</v>
      </c>
      <c r="P26" s="234">
        <v>0</v>
      </c>
      <c r="Q26" s="235">
        <v>0</v>
      </c>
      <c r="R26" s="236">
        <v>0</v>
      </c>
      <c r="S26" s="237">
        <v>0</v>
      </c>
      <c r="T26" s="238">
        <v>0</v>
      </c>
      <c r="U26" s="239">
        <v>0</v>
      </c>
      <c r="V26" s="240">
        <v>0</v>
      </c>
      <c r="W26" s="241">
        <v>0</v>
      </c>
      <c r="X26" s="242">
        <v>0</v>
      </c>
      <c r="Y26" s="246">
        <v>0</v>
      </c>
      <c r="Z26" s="247">
        <v>0</v>
      </c>
      <c r="AA26" s="248">
        <v>0</v>
      </c>
      <c r="AB26" s="249">
        <v>0</v>
      </c>
      <c r="AC26" s="243">
        <f t="shared" si="2"/>
        <v>0</v>
      </c>
      <c r="AD26" s="231" t="s">
        <v>154</v>
      </c>
      <c r="AE26" s="225" t="s">
        <v>155</v>
      </c>
    </row>
    <row r="27" spans="1:31" ht="26.25" thickBot="1">
      <c r="A27" s="391">
        <v>21</v>
      </c>
      <c r="B27" s="339" t="s">
        <v>402</v>
      </c>
      <c r="C27" s="340" t="s">
        <v>263</v>
      </c>
      <c r="D27" s="140" t="s">
        <v>147</v>
      </c>
      <c r="E27" s="343">
        <v>260584</v>
      </c>
      <c r="F27" s="87">
        <v>0</v>
      </c>
      <c r="G27" s="13">
        <v>0</v>
      </c>
      <c r="H27" s="89">
        <v>0</v>
      </c>
      <c r="I27" s="79">
        <v>0</v>
      </c>
      <c r="J27" s="80">
        <v>0</v>
      </c>
      <c r="K27" s="81">
        <v>0</v>
      </c>
      <c r="L27" s="82">
        <v>0</v>
      </c>
      <c r="M27" s="399">
        <f t="shared" si="0"/>
        <v>0</v>
      </c>
      <c r="N27" s="256">
        <f t="shared" si="1"/>
        <v>260584</v>
      </c>
      <c r="O27" s="233">
        <v>0</v>
      </c>
      <c r="P27" s="234">
        <v>0</v>
      </c>
      <c r="Q27" s="235">
        <v>0</v>
      </c>
      <c r="R27" s="236">
        <v>0</v>
      </c>
      <c r="S27" s="237">
        <v>0</v>
      </c>
      <c r="T27" s="238">
        <v>0</v>
      </c>
      <c r="U27" s="239">
        <v>0</v>
      </c>
      <c r="V27" s="240">
        <v>0</v>
      </c>
      <c r="W27" s="241">
        <v>0</v>
      </c>
      <c r="X27" s="242">
        <v>0</v>
      </c>
      <c r="Y27" s="246">
        <v>0</v>
      </c>
      <c r="Z27" s="247">
        <v>0</v>
      </c>
      <c r="AA27" s="248">
        <v>0</v>
      </c>
      <c r="AB27" s="249">
        <v>0</v>
      </c>
      <c r="AC27" s="243">
        <f>O27+P27+Q27+R27+S27+T27+U27+V27+W27+X27+Y27+Z27+AA27+AB27</f>
        <v>0</v>
      </c>
      <c r="AD27" s="402"/>
      <c r="AE27" s="404"/>
    </row>
    <row r="28" spans="1:31" ht="26.25" thickBot="1">
      <c r="A28" s="101">
        <v>22</v>
      </c>
      <c r="B28" s="339" t="s">
        <v>253</v>
      </c>
      <c r="C28" s="342" t="s">
        <v>264</v>
      </c>
      <c r="D28" s="28" t="s">
        <v>149</v>
      </c>
      <c r="E28" s="343">
        <v>71219.51</v>
      </c>
      <c r="F28" s="16">
        <v>0</v>
      </c>
      <c r="G28" s="13">
        <v>0</v>
      </c>
      <c r="H28" s="14">
        <v>0</v>
      </c>
      <c r="I28" s="22">
        <v>0</v>
      </c>
      <c r="J28" s="23">
        <v>0</v>
      </c>
      <c r="K28" s="15">
        <v>0</v>
      </c>
      <c r="L28" s="83">
        <v>0</v>
      </c>
      <c r="M28" s="161">
        <f t="shared" si="0"/>
        <v>0</v>
      </c>
      <c r="N28" s="256">
        <f t="shared" si="1"/>
        <v>71219.51</v>
      </c>
      <c r="O28" s="233">
        <v>0</v>
      </c>
      <c r="P28" s="234">
        <v>0</v>
      </c>
      <c r="Q28" s="235">
        <v>0</v>
      </c>
      <c r="R28" s="236">
        <v>0</v>
      </c>
      <c r="S28" s="237">
        <v>0</v>
      </c>
      <c r="T28" s="238">
        <v>0</v>
      </c>
      <c r="U28" s="239">
        <v>0</v>
      </c>
      <c r="V28" s="240">
        <v>0</v>
      </c>
      <c r="W28" s="241">
        <v>0</v>
      </c>
      <c r="X28" s="242">
        <v>0</v>
      </c>
      <c r="Y28" s="246">
        <v>0</v>
      </c>
      <c r="Z28" s="247">
        <v>0</v>
      </c>
      <c r="AA28" s="248">
        <v>0</v>
      </c>
      <c r="AB28" s="249">
        <v>0</v>
      </c>
      <c r="AC28" s="243">
        <f t="shared" si="2"/>
        <v>0</v>
      </c>
      <c r="AD28" s="229" t="s">
        <v>201</v>
      </c>
      <c r="AE28" s="219" t="s">
        <v>276</v>
      </c>
    </row>
    <row r="29" spans="1:31" ht="36" customHeight="1" thickBot="1">
      <c r="A29" s="127">
        <v>23</v>
      </c>
      <c r="B29" s="338" t="s">
        <v>403</v>
      </c>
      <c r="C29" s="341" t="s">
        <v>265</v>
      </c>
      <c r="D29" s="28" t="s">
        <v>150</v>
      </c>
      <c r="E29" s="344">
        <v>622496.8</v>
      </c>
      <c r="F29" s="16">
        <v>0</v>
      </c>
      <c r="G29" s="13">
        <v>0</v>
      </c>
      <c r="H29" s="14">
        <v>0</v>
      </c>
      <c r="I29" s="22">
        <v>0</v>
      </c>
      <c r="J29" s="23">
        <v>0</v>
      </c>
      <c r="K29" s="15">
        <v>0</v>
      </c>
      <c r="L29" s="83">
        <v>0</v>
      </c>
      <c r="M29" s="161">
        <f t="shared" si="0"/>
        <v>0</v>
      </c>
      <c r="N29" s="256">
        <f t="shared" si="1"/>
        <v>622496.8</v>
      </c>
      <c r="O29" s="233">
        <v>0</v>
      </c>
      <c r="P29" s="234">
        <v>0</v>
      </c>
      <c r="Q29" s="235">
        <v>0</v>
      </c>
      <c r="R29" s="236">
        <v>0</v>
      </c>
      <c r="S29" s="237">
        <v>0</v>
      </c>
      <c r="T29" s="238">
        <v>0</v>
      </c>
      <c r="U29" s="239">
        <v>0</v>
      </c>
      <c r="V29" s="240">
        <v>0</v>
      </c>
      <c r="W29" s="241">
        <v>0</v>
      </c>
      <c r="X29" s="242">
        <v>0</v>
      </c>
      <c r="Y29" s="246">
        <v>0</v>
      </c>
      <c r="Z29" s="247">
        <v>0</v>
      </c>
      <c r="AA29" s="248">
        <v>0</v>
      </c>
      <c r="AB29" s="249">
        <v>0</v>
      </c>
      <c r="AC29" s="243">
        <f t="shared" si="2"/>
        <v>0</v>
      </c>
      <c r="AD29" s="229" t="s">
        <v>45</v>
      </c>
      <c r="AE29" s="225"/>
    </row>
    <row r="30" spans="1:31" ht="32.25" customHeight="1" thickBot="1">
      <c r="A30" s="407">
        <v>24</v>
      </c>
      <c r="B30" s="100" t="s">
        <v>404</v>
      </c>
      <c r="C30" s="341" t="s">
        <v>266</v>
      </c>
      <c r="D30" s="28" t="s">
        <v>267</v>
      </c>
      <c r="E30" s="344">
        <v>233454</v>
      </c>
      <c r="F30" s="87">
        <v>0</v>
      </c>
      <c r="G30" s="13">
        <v>0</v>
      </c>
      <c r="H30" s="89">
        <v>0</v>
      </c>
      <c r="I30" s="79">
        <v>0</v>
      </c>
      <c r="J30" s="80">
        <v>0</v>
      </c>
      <c r="K30" s="81">
        <v>0</v>
      </c>
      <c r="L30" s="82">
        <v>0</v>
      </c>
      <c r="M30" s="161">
        <f t="shared" si="0"/>
        <v>0</v>
      </c>
      <c r="N30" s="256">
        <f t="shared" si="1"/>
        <v>233454</v>
      </c>
      <c r="O30" s="233">
        <v>0</v>
      </c>
      <c r="P30" s="234">
        <v>0</v>
      </c>
      <c r="Q30" s="235">
        <v>0</v>
      </c>
      <c r="R30" s="236">
        <v>0</v>
      </c>
      <c r="S30" s="237">
        <v>0</v>
      </c>
      <c r="T30" s="238">
        <v>0</v>
      </c>
      <c r="U30" s="239">
        <v>0</v>
      </c>
      <c r="V30" s="240">
        <v>0</v>
      </c>
      <c r="W30" s="241">
        <v>0</v>
      </c>
      <c r="X30" s="242">
        <v>0</v>
      </c>
      <c r="Y30" s="246">
        <v>0</v>
      </c>
      <c r="Z30" s="247">
        <v>0</v>
      </c>
      <c r="AA30" s="248">
        <v>0</v>
      </c>
      <c r="AB30" s="249">
        <v>0</v>
      </c>
      <c r="AC30" s="243">
        <f t="shared" si="2"/>
        <v>0</v>
      </c>
      <c r="AD30" s="229" t="s">
        <v>16</v>
      </c>
      <c r="AE30" s="219" t="s">
        <v>275</v>
      </c>
    </row>
    <row r="31" spans="1:31" ht="41.25" customHeight="1" thickBot="1">
      <c r="A31" s="145">
        <v>25</v>
      </c>
      <c r="B31" s="405" t="s">
        <v>405</v>
      </c>
      <c r="C31" s="397" t="s">
        <v>272</v>
      </c>
      <c r="D31" s="28" t="s">
        <v>273</v>
      </c>
      <c r="E31" s="4">
        <v>138594.5</v>
      </c>
      <c r="F31" s="87">
        <v>0</v>
      </c>
      <c r="G31" s="13">
        <v>0</v>
      </c>
      <c r="H31" s="89">
        <v>0</v>
      </c>
      <c r="I31" s="79">
        <v>0</v>
      </c>
      <c r="J31" s="80">
        <v>0</v>
      </c>
      <c r="K31" s="81">
        <v>0</v>
      </c>
      <c r="L31" s="82">
        <v>0</v>
      </c>
      <c r="M31" s="398">
        <f t="shared" si="0"/>
        <v>0</v>
      </c>
      <c r="N31" s="256">
        <f t="shared" si="1"/>
        <v>138594.5</v>
      </c>
      <c r="O31" s="233">
        <v>0</v>
      </c>
      <c r="P31" s="234">
        <v>0</v>
      </c>
      <c r="Q31" s="235">
        <v>0</v>
      </c>
      <c r="R31" s="236">
        <v>0</v>
      </c>
      <c r="S31" s="237">
        <v>0</v>
      </c>
      <c r="T31" s="238">
        <v>0</v>
      </c>
      <c r="U31" s="239">
        <v>0</v>
      </c>
      <c r="V31" s="240">
        <v>0</v>
      </c>
      <c r="W31" s="241">
        <v>0</v>
      </c>
      <c r="X31" s="242">
        <v>0</v>
      </c>
      <c r="Y31" s="246">
        <v>0</v>
      </c>
      <c r="Z31" s="247">
        <v>0</v>
      </c>
      <c r="AA31" s="248">
        <v>0</v>
      </c>
      <c r="AB31" s="249">
        <v>0</v>
      </c>
      <c r="AC31" s="258">
        <f t="shared" si="2"/>
        <v>0</v>
      </c>
      <c r="AD31" s="66" t="s">
        <v>36</v>
      </c>
      <c r="AE31" s="401" t="s">
        <v>274</v>
      </c>
    </row>
    <row r="32" spans="1:31" ht="26.25" thickBot="1">
      <c r="A32" s="413">
        <v>26</v>
      </c>
      <c r="B32" s="447" t="s">
        <v>277</v>
      </c>
      <c r="C32" s="448" t="s">
        <v>278</v>
      </c>
      <c r="D32" s="449" t="s">
        <v>279</v>
      </c>
      <c r="E32" s="450">
        <v>16999</v>
      </c>
      <c r="F32" s="451">
        <v>16571.26</v>
      </c>
      <c r="G32" s="452">
        <v>0</v>
      </c>
      <c r="H32" s="451">
        <v>0</v>
      </c>
      <c r="I32" s="451">
        <v>0</v>
      </c>
      <c r="J32" s="451">
        <v>0</v>
      </c>
      <c r="K32" s="453">
        <v>0</v>
      </c>
      <c r="L32" s="451">
        <v>0</v>
      </c>
      <c r="M32" s="454">
        <f>F32+G32+H32+I32+J32+K32+L32</f>
        <v>16571.26</v>
      </c>
      <c r="N32" s="455">
        <f t="shared" si="1"/>
        <v>427.7400000000016</v>
      </c>
      <c r="O32" s="456">
        <v>0</v>
      </c>
      <c r="P32" s="457">
        <v>0</v>
      </c>
      <c r="Q32" s="457">
        <v>0</v>
      </c>
      <c r="R32" s="457">
        <v>0</v>
      </c>
      <c r="S32" s="457">
        <v>0</v>
      </c>
      <c r="T32" s="457">
        <v>0</v>
      </c>
      <c r="U32" s="457">
        <v>0</v>
      </c>
      <c r="V32" s="457">
        <v>0</v>
      </c>
      <c r="W32" s="457">
        <v>0</v>
      </c>
      <c r="X32" s="457">
        <v>0</v>
      </c>
      <c r="Y32" s="457">
        <v>0</v>
      </c>
      <c r="Z32" s="457">
        <v>0</v>
      </c>
      <c r="AA32" s="457">
        <v>0</v>
      </c>
      <c r="AB32" s="457">
        <v>0</v>
      </c>
      <c r="AC32" s="458">
        <f t="shared" si="2"/>
        <v>0</v>
      </c>
      <c r="AD32" s="459" t="s">
        <v>136</v>
      </c>
      <c r="AE32" s="460" t="s">
        <v>280</v>
      </c>
    </row>
    <row r="33" spans="1:31" ht="26.25" thickBot="1">
      <c r="A33" s="400">
        <v>27</v>
      </c>
      <c r="B33" s="298" t="s">
        <v>406</v>
      </c>
      <c r="C33" s="277" t="s">
        <v>281</v>
      </c>
      <c r="D33" s="28" t="s">
        <v>282</v>
      </c>
      <c r="E33" s="4">
        <v>166274.11</v>
      </c>
      <c r="F33" s="87">
        <v>0</v>
      </c>
      <c r="G33" s="13">
        <v>0</v>
      </c>
      <c r="H33" s="89">
        <v>0</v>
      </c>
      <c r="I33" s="79">
        <v>0</v>
      </c>
      <c r="J33" s="80">
        <v>0</v>
      </c>
      <c r="K33" s="81">
        <v>0</v>
      </c>
      <c r="L33" s="82">
        <v>0</v>
      </c>
      <c r="M33" s="161">
        <f t="shared" si="0"/>
        <v>0</v>
      </c>
      <c r="N33" s="154">
        <f t="shared" si="1"/>
        <v>166274.11</v>
      </c>
      <c r="O33" s="233">
        <v>0</v>
      </c>
      <c r="P33" s="234">
        <v>0</v>
      </c>
      <c r="Q33" s="235">
        <v>0</v>
      </c>
      <c r="R33" s="236">
        <v>0</v>
      </c>
      <c r="S33" s="237">
        <v>0</v>
      </c>
      <c r="T33" s="238">
        <v>0</v>
      </c>
      <c r="U33" s="239">
        <v>0</v>
      </c>
      <c r="V33" s="240">
        <v>0</v>
      </c>
      <c r="W33" s="241">
        <v>0</v>
      </c>
      <c r="X33" s="242">
        <v>0</v>
      </c>
      <c r="Y33" s="246">
        <v>0</v>
      </c>
      <c r="Z33" s="247">
        <v>0</v>
      </c>
      <c r="AA33" s="248">
        <v>0</v>
      </c>
      <c r="AB33" s="249">
        <v>0</v>
      </c>
      <c r="AC33" s="243">
        <f t="shared" si="2"/>
        <v>0</v>
      </c>
      <c r="AD33" s="231" t="s">
        <v>35</v>
      </c>
      <c r="AE33" s="219" t="s">
        <v>283</v>
      </c>
    </row>
    <row r="34" spans="1:31" ht="34.5" thickBot="1">
      <c r="A34" s="396">
        <v>28</v>
      </c>
      <c r="B34" s="298" t="s">
        <v>407</v>
      </c>
      <c r="C34" s="277" t="s">
        <v>272</v>
      </c>
      <c r="D34" s="28" t="s">
        <v>286</v>
      </c>
      <c r="E34" s="4">
        <v>136019.99</v>
      </c>
      <c r="F34" s="87">
        <v>50000</v>
      </c>
      <c r="G34" s="13">
        <v>0</v>
      </c>
      <c r="H34" s="89">
        <v>0</v>
      </c>
      <c r="I34" s="79">
        <v>0</v>
      </c>
      <c r="J34" s="80">
        <v>0</v>
      </c>
      <c r="K34" s="81">
        <v>0</v>
      </c>
      <c r="L34" s="82">
        <v>0</v>
      </c>
      <c r="M34" s="161">
        <f t="shared" si="0"/>
        <v>50000</v>
      </c>
      <c r="N34" s="154">
        <f t="shared" si="1"/>
        <v>86019.98999999999</v>
      </c>
      <c r="O34" s="233">
        <v>0</v>
      </c>
      <c r="P34" s="234">
        <v>0</v>
      </c>
      <c r="Q34" s="235">
        <v>0</v>
      </c>
      <c r="R34" s="236">
        <v>0</v>
      </c>
      <c r="S34" s="237">
        <v>0</v>
      </c>
      <c r="T34" s="238">
        <v>0</v>
      </c>
      <c r="U34" s="239">
        <v>0</v>
      </c>
      <c r="V34" s="240">
        <v>0</v>
      </c>
      <c r="W34" s="241">
        <v>0</v>
      </c>
      <c r="X34" s="242">
        <v>0</v>
      </c>
      <c r="Y34" s="246">
        <v>0</v>
      </c>
      <c r="Z34" s="247">
        <v>0</v>
      </c>
      <c r="AA34" s="248">
        <v>0</v>
      </c>
      <c r="AB34" s="249">
        <v>0</v>
      </c>
      <c r="AC34" s="243">
        <f t="shared" si="2"/>
        <v>0</v>
      </c>
      <c r="AD34" s="66" t="s">
        <v>36</v>
      </c>
      <c r="AE34" s="401" t="s">
        <v>274</v>
      </c>
    </row>
    <row r="35" spans="1:31" ht="51.75" thickBot="1">
      <c r="A35" s="396">
        <v>29</v>
      </c>
      <c r="B35" s="297" t="s">
        <v>408</v>
      </c>
      <c r="C35" s="341" t="s">
        <v>257</v>
      </c>
      <c r="D35" s="28" t="s">
        <v>287</v>
      </c>
      <c r="E35" s="4">
        <v>314913.5</v>
      </c>
      <c r="F35" s="87">
        <v>50000</v>
      </c>
      <c r="G35" s="13">
        <v>0</v>
      </c>
      <c r="H35" s="89">
        <v>0</v>
      </c>
      <c r="I35" s="79">
        <v>0</v>
      </c>
      <c r="J35" s="80">
        <v>0</v>
      </c>
      <c r="K35" s="81">
        <v>0</v>
      </c>
      <c r="L35" s="82">
        <v>0</v>
      </c>
      <c r="M35" s="161">
        <f t="shared" si="0"/>
        <v>50000</v>
      </c>
      <c r="N35" s="154">
        <f t="shared" si="1"/>
        <v>264913.5</v>
      </c>
      <c r="O35" s="233">
        <v>0</v>
      </c>
      <c r="P35" s="234">
        <v>0</v>
      </c>
      <c r="Q35" s="235">
        <v>0</v>
      </c>
      <c r="R35" s="236">
        <v>0</v>
      </c>
      <c r="S35" s="237">
        <v>0</v>
      </c>
      <c r="T35" s="238">
        <v>0</v>
      </c>
      <c r="U35" s="239">
        <v>0</v>
      </c>
      <c r="V35" s="240">
        <v>0</v>
      </c>
      <c r="W35" s="241">
        <v>0</v>
      </c>
      <c r="X35" s="242">
        <v>0</v>
      </c>
      <c r="Y35" s="246">
        <v>0</v>
      </c>
      <c r="Z35" s="247">
        <v>0</v>
      </c>
      <c r="AA35" s="248">
        <v>0</v>
      </c>
      <c r="AB35" s="249">
        <v>0</v>
      </c>
      <c r="AC35" s="243">
        <f t="shared" si="2"/>
        <v>0</v>
      </c>
      <c r="AD35" s="231" t="s">
        <v>42</v>
      </c>
      <c r="AE35" s="219" t="s">
        <v>288</v>
      </c>
    </row>
    <row r="36" spans="1:31" ht="34.5" thickBot="1">
      <c r="A36" s="400">
        <v>30</v>
      </c>
      <c r="B36" s="431" t="s">
        <v>409</v>
      </c>
      <c r="C36" s="432" t="s">
        <v>292</v>
      </c>
      <c r="D36" s="417" t="s">
        <v>293</v>
      </c>
      <c r="E36" s="418">
        <v>94588.62</v>
      </c>
      <c r="F36" s="419">
        <v>50000</v>
      </c>
      <c r="G36" s="420">
        <v>44588.62</v>
      </c>
      <c r="H36" s="419">
        <v>0</v>
      </c>
      <c r="I36" s="419">
        <v>0</v>
      </c>
      <c r="J36" s="419">
        <v>0</v>
      </c>
      <c r="K36" s="421">
        <v>0</v>
      </c>
      <c r="L36" s="419">
        <v>0</v>
      </c>
      <c r="M36" s="422">
        <f t="shared" si="0"/>
        <v>94588.62</v>
      </c>
      <c r="N36" s="423">
        <f t="shared" si="1"/>
        <v>-7.275957614183426E-12</v>
      </c>
      <c r="O36" s="424">
        <v>0</v>
      </c>
      <c r="P36" s="425">
        <v>0</v>
      </c>
      <c r="Q36" s="425">
        <v>0</v>
      </c>
      <c r="R36" s="425">
        <v>0</v>
      </c>
      <c r="S36" s="425">
        <v>0</v>
      </c>
      <c r="T36" s="425">
        <v>0</v>
      </c>
      <c r="U36" s="425">
        <v>0</v>
      </c>
      <c r="V36" s="425">
        <v>0</v>
      </c>
      <c r="W36" s="425">
        <v>0</v>
      </c>
      <c r="X36" s="425">
        <v>0</v>
      </c>
      <c r="Y36" s="425">
        <v>0</v>
      </c>
      <c r="Z36" s="425">
        <v>0</v>
      </c>
      <c r="AA36" s="425">
        <v>0</v>
      </c>
      <c r="AB36" s="425">
        <v>0</v>
      </c>
      <c r="AC36" s="426">
        <f>O36+P36+Q36+R36+S36+T36+U36+V36+W36+X36+Y36+Z36+AA36+AB36</f>
        <v>0</v>
      </c>
      <c r="AD36" s="427" t="s">
        <v>298</v>
      </c>
      <c r="AE36" s="428" t="s">
        <v>297</v>
      </c>
    </row>
    <row r="37" spans="1:31" ht="34.5" thickBot="1">
      <c r="A37" s="400">
        <v>31</v>
      </c>
      <c r="B37" s="429" t="s">
        <v>294</v>
      </c>
      <c r="C37" s="430" t="s">
        <v>295</v>
      </c>
      <c r="D37" s="417" t="s">
        <v>296</v>
      </c>
      <c r="E37" s="418">
        <v>61885.4</v>
      </c>
      <c r="F37" s="419">
        <v>61885.4</v>
      </c>
      <c r="G37" s="420">
        <v>0</v>
      </c>
      <c r="H37" s="419">
        <v>0</v>
      </c>
      <c r="I37" s="419">
        <v>0</v>
      </c>
      <c r="J37" s="419">
        <v>0</v>
      </c>
      <c r="K37" s="421">
        <v>0</v>
      </c>
      <c r="L37" s="419">
        <v>0</v>
      </c>
      <c r="M37" s="422">
        <f t="shared" si="0"/>
        <v>61885.4</v>
      </c>
      <c r="N37" s="423">
        <f aca="true" t="shared" si="3" ref="N37:N47">E37-F37-G37-H37-I37-J37-K37-L37</f>
        <v>0</v>
      </c>
      <c r="O37" s="424">
        <v>0</v>
      </c>
      <c r="P37" s="425">
        <v>0</v>
      </c>
      <c r="Q37" s="425">
        <v>0</v>
      </c>
      <c r="R37" s="425">
        <v>0</v>
      </c>
      <c r="S37" s="425">
        <v>0</v>
      </c>
      <c r="T37" s="425">
        <v>0</v>
      </c>
      <c r="U37" s="425">
        <v>0</v>
      </c>
      <c r="V37" s="425">
        <v>0</v>
      </c>
      <c r="W37" s="425">
        <v>0</v>
      </c>
      <c r="X37" s="425">
        <v>0</v>
      </c>
      <c r="Y37" s="425">
        <v>0</v>
      </c>
      <c r="Z37" s="425">
        <v>0</v>
      </c>
      <c r="AA37" s="425">
        <v>0</v>
      </c>
      <c r="AB37" s="425">
        <v>0</v>
      </c>
      <c r="AC37" s="426">
        <f t="shared" si="2"/>
        <v>0</v>
      </c>
      <c r="AD37" s="427" t="s">
        <v>298</v>
      </c>
      <c r="AE37" s="428" t="s">
        <v>297</v>
      </c>
    </row>
    <row r="38" spans="1:31" ht="51.75" thickBot="1">
      <c r="A38" s="396">
        <v>32</v>
      </c>
      <c r="B38" s="415" t="s">
        <v>210</v>
      </c>
      <c r="C38" s="416" t="s">
        <v>434</v>
      </c>
      <c r="D38" s="417" t="s">
        <v>299</v>
      </c>
      <c r="E38" s="418">
        <v>9549.8</v>
      </c>
      <c r="F38" s="419">
        <v>9549.8</v>
      </c>
      <c r="G38" s="420">
        <v>0</v>
      </c>
      <c r="H38" s="419">
        <v>0</v>
      </c>
      <c r="I38" s="419">
        <v>0</v>
      </c>
      <c r="J38" s="419">
        <v>0</v>
      </c>
      <c r="K38" s="421">
        <v>0</v>
      </c>
      <c r="L38" s="419">
        <v>0</v>
      </c>
      <c r="M38" s="422">
        <f t="shared" si="0"/>
        <v>9549.8</v>
      </c>
      <c r="N38" s="423">
        <f t="shared" si="3"/>
        <v>0</v>
      </c>
      <c r="O38" s="424">
        <v>0</v>
      </c>
      <c r="P38" s="425">
        <v>0</v>
      </c>
      <c r="Q38" s="425">
        <v>0</v>
      </c>
      <c r="R38" s="425">
        <v>0</v>
      </c>
      <c r="S38" s="425">
        <v>0</v>
      </c>
      <c r="T38" s="425">
        <v>0</v>
      </c>
      <c r="U38" s="425">
        <v>0</v>
      </c>
      <c r="V38" s="425">
        <v>0</v>
      </c>
      <c r="W38" s="425">
        <v>0</v>
      </c>
      <c r="X38" s="425">
        <v>0</v>
      </c>
      <c r="Y38" s="425">
        <v>0</v>
      </c>
      <c r="Z38" s="425">
        <v>0</v>
      </c>
      <c r="AA38" s="425">
        <v>0</v>
      </c>
      <c r="AB38" s="425">
        <v>0</v>
      </c>
      <c r="AC38" s="426">
        <f t="shared" si="2"/>
        <v>0</v>
      </c>
      <c r="AD38" s="427" t="s">
        <v>37</v>
      </c>
      <c r="AE38" s="428" t="s">
        <v>300</v>
      </c>
    </row>
    <row r="39" spans="1:31" ht="51.75" thickBot="1">
      <c r="A39" s="396">
        <v>33</v>
      </c>
      <c r="B39" s="144" t="s">
        <v>410</v>
      </c>
      <c r="C39" s="498" t="s">
        <v>309</v>
      </c>
      <c r="D39" s="28" t="s">
        <v>311</v>
      </c>
      <c r="E39" s="4">
        <v>2192854.6</v>
      </c>
      <c r="F39" s="87">
        <v>50035.94</v>
      </c>
      <c r="G39" s="13">
        <v>0</v>
      </c>
      <c r="H39" s="89">
        <v>0</v>
      </c>
      <c r="I39" s="79">
        <v>0</v>
      </c>
      <c r="J39" s="80">
        <v>0</v>
      </c>
      <c r="K39" s="81">
        <v>0</v>
      </c>
      <c r="L39" s="82">
        <v>0</v>
      </c>
      <c r="M39" s="161">
        <f t="shared" si="0"/>
        <v>50035.94</v>
      </c>
      <c r="N39" s="154">
        <f t="shared" si="3"/>
        <v>2142818.66</v>
      </c>
      <c r="O39" s="233">
        <v>0</v>
      </c>
      <c r="P39" s="234">
        <v>0</v>
      </c>
      <c r="Q39" s="235">
        <v>0</v>
      </c>
      <c r="R39" s="236">
        <v>0</v>
      </c>
      <c r="S39" s="237">
        <v>0</v>
      </c>
      <c r="T39" s="238">
        <v>0</v>
      </c>
      <c r="U39" s="239">
        <v>0</v>
      </c>
      <c r="V39" s="240">
        <v>0</v>
      </c>
      <c r="W39" s="241">
        <v>0</v>
      </c>
      <c r="X39" s="242">
        <v>0</v>
      </c>
      <c r="Y39" s="246">
        <v>0</v>
      </c>
      <c r="Z39" s="247">
        <v>0</v>
      </c>
      <c r="AA39" s="248">
        <v>0</v>
      </c>
      <c r="AB39" s="249">
        <v>0</v>
      </c>
      <c r="AC39" s="243">
        <f t="shared" si="2"/>
        <v>0</v>
      </c>
      <c r="AD39" s="226" t="s">
        <v>316</v>
      </c>
      <c r="AE39" s="221" t="s">
        <v>310</v>
      </c>
    </row>
    <row r="40" spans="1:31" ht="45.75" thickBot="1">
      <c r="A40" s="414">
        <v>34</v>
      </c>
      <c r="B40" s="297" t="s">
        <v>411</v>
      </c>
      <c r="C40" s="277" t="s">
        <v>312</v>
      </c>
      <c r="D40" s="28" t="s">
        <v>313</v>
      </c>
      <c r="E40" s="471" t="s">
        <v>314</v>
      </c>
      <c r="F40" s="16">
        <v>48194.23</v>
      </c>
      <c r="G40" s="13">
        <v>60902.32</v>
      </c>
      <c r="H40" s="89">
        <v>0</v>
      </c>
      <c r="I40" s="79">
        <v>0</v>
      </c>
      <c r="J40" s="80">
        <v>0</v>
      </c>
      <c r="K40" s="81">
        <v>0</v>
      </c>
      <c r="L40" s="82">
        <v>0</v>
      </c>
      <c r="M40" s="161">
        <f t="shared" si="0"/>
        <v>109096.55</v>
      </c>
      <c r="N40" s="154">
        <v>0</v>
      </c>
      <c r="O40" s="233">
        <v>0</v>
      </c>
      <c r="P40" s="234">
        <v>0</v>
      </c>
      <c r="Q40" s="235">
        <v>0</v>
      </c>
      <c r="R40" s="236">
        <v>0</v>
      </c>
      <c r="S40" s="237">
        <v>0</v>
      </c>
      <c r="T40" s="238">
        <v>0</v>
      </c>
      <c r="U40" s="239">
        <v>0</v>
      </c>
      <c r="V40" s="240">
        <v>0</v>
      </c>
      <c r="W40" s="241">
        <v>0</v>
      </c>
      <c r="X40" s="242">
        <v>0</v>
      </c>
      <c r="Y40" s="246">
        <v>0</v>
      </c>
      <c r="Z40" s="247">
        <v>0</v>
      </c>
      <c r="AA40" s="248">
        <v>0</v>
      </c>
      <c r="AB40" s="249">
        <v>0</v>
      </c>
      <c r="AC40" s="243">
        <f t="shared" si="2"/>
        <v>0</v>
      </c>
      <c r="AD40" s="226" t="s">
        <v>315</v>
      </c>
      <c r="AE40" s="412" t="s">
        <v>317</v>
      </c>
    </row>
    <row r="41" spans="1:31" ht="39" thickBot="1">
      <c r="A41" s="414">
        <v>35</v>
      </c>
      <c r="B41" s="517" t="s">
        <v>412</v>
      </c>
      <c r="C41" s="277" t="s">
        <v>323</v>
      </c>
      <c r="D41" s="28" t="s">
        <v>324</v>
      </c>
      <c r="E41" s="4">
        <v>511933.5</v>
      </c>
      <c r="F41" s="87">
        <v>0</v>
      </c>
      <c r="G41" s="13">
        <v>0</v>
      </c>
      <c r="H41" s="89">
        <v>0</v>
      </c>
      <c r="I41" s="79">
        <v>0</v>
      </c>
      <c r="J41" s="80">
        <v>0</v>
      </c>
      <c r="K41" s="81">
        <v>0</v>
      </c>
      <c r="L41" s="82">
        <v>0</v>
      </c>
      <c r="M41" s="161">
        <f t="shared" si="0"/>
        <v>0</v>
      </c>
      <c r="N41" s="154">
        <f t="shared" si="3"/>
        <v>511933.5</v>
      </c>
      <c r="O41" s="233">
        <v>0</v>
      </c>
      <c r="P41" s="234">
        <v>0</v>
      </c>
      <c r="Q41" s="235">
        <v>0</v>
      </c>
      <c r="R41" s="236">
        <v>0</v>
      </c>
      <c r="S41" s="237">
        <v>0</v>
      </c>
      <c r="T41" s="238">
        <v>0</v>
      </c>
      <c r="U41" s="239">
        <v>0</v>
      </c>
      <c r="V41" s="240">
        <v>0</v>
      </c>
      <c r="W41" s="241">
        <v>0</v>
      </c>
      <c r="X41" s="242">
        <v>0</v>
      </c>
      <c r="Y41" s="246">
        <v>0</v>
      </c>
      <c r="Z41" s="247">
        <v>0</v>
      </c>
      <c r="AA41" s="248">
        <v>0</v>
      </c>
      <c r="AB41" s="249">
        <v>0</v>
      </c>
      <c r="AC41" s="243">
        <f t="shared" si="2"/>
        <v>0</v>
      </c>
      <c r="AD41" s="518" t="s">
        <v>285</v>
      </c>
      <c r="AE41" s="412" t="s">
        <v>325</v>
      </c>
    </row>
    <row r="42" spans="1:31" ht="34.5" thickBot="1">
      <c r="A42" s="414">
        <v>36</v>
      </c>
      <c r="B42" s="519" t="s">
        <v>326</v>
      </c>
      <c r="C42" s="277" t="s">
        <v>327</v>
      </c>
      <c r="D42" s="28" t="s">
        <v>328</v>
      </c>
      <c r="E42" s="4">
        <v>178704.48</v>
      </c>
      <c r="F42" s="87">
        <v>25000</v>
      </c>
      <c r="G42" s="13">
        <v>50000</v>
      </c>
      <c r="H42" s="89">
        <v>35000</v>
      </c>
      <c r="I42" s="79">
        <v>0</v>
      </c>
      <c r="J42" s="80">
        <v>0</v>
      </c>
      <c r="K42" s="81">
        <v>0</v>
      </c>
      <c r="L42" s="82">
        <v>0</v>
      </c>
      <c r="M42" s="161">
        <f t="shared" si="0"/>
        <v>110000</v>
      </c>
      <c r="N42" s="154">
        <f t="shared" si="3"/>
        <v>68704.48000000001</v>
      </c>
      <c r="O42" s="233">
        <v>0</v>
      </c>
      <c r="P42" s="234">
        <v>0</v>
      </c>
      <c r="Q42" s="235">
        <v>0</v>
      </c>
      <c r="R42" s="236">
        <v>0</v>
      </c>
      <c r="S42" s="237">
        <v>0</v>
      </c>
      <c r="T42" s="238">
        <v>0</v>
      </c>
      <c r="U42" s="239">
        <v>0</v>
      </c>
      <c r="V42" s="240">
        <v>0</v>
      </c>
      <c r="W42" s="241">
        <v>0</v>
      </c>
      <c r="X42" s="242">
        <v>0</v>
      </c>
      <c r="Y42" s="246">
        <v>0</v>
      </c>
      <c r="Z42" s="247">
        <v>0</v>
      </c>
      <c r="AA42" s="248">
        <v>0</v>
      </c>
      <c r="AB42" s="249">
        <v>0</v>
      </c>
      <c r="AC42" s="243">
        <f t="shared" si="2"/>
        <v>0</v>
      </c>
      <c r="AD42" s="518" t="s">
        <v>285</v>
      </c>
      <c r="AE42" s="412" t="s">
        <v>329</v>
      </c>
    </row>
    <row r="43" spans="1:31" ht="26.25" thickBot="1">
      <c r="A43" s="101">
        <v>37</v>
      </c>
      <c r="B43" s="520" t="s">
        <v>413</v>
      </c>
      <c r="C43" s="521"/>
      <c r="D43" s="522" t="s">
        <v>330</v>
      </c>
      <c r="E43" s="523">
        <v>238564.24</v>
      </c>
      <c r="F43" s="524">
        <v>0</v>
      </c>
      <c r="G43" s="525">
        <v>0</v>
      </c>
      <c r="H43" s="524">
        <v>0</v>
      </c>
      <c r="I43" s="524">
        <v>0</v>
      </c>
      <c r="J43" s="524">
        <v>0</v>
      </c>
      <c r="K43" s="526">
        <v>0</v>
      </c>
      <c r="L43" s="524">
        <v>0</v>
      </c>
      <c r="M43" s="527">
        <f t="shared" si="0"/>
        <v>0</v>
      </c>
      <c r="N43" s="528">
        <f t="shared" si="3"/>
        <v>238564.24</v>
      </c>
      <c r="O43" s="529">
        <v>0</v>
      </c>
      <c r="P43" s="530">
        <v>0</v>
      </c>
      <c r="Q43" s="530">
        <v>0</v>
      </c>
      <c r="R43" s="530">
        <v>0</v>
      </c>
      <c r="S43" s="530">
        <v>0</v>
      </c>
      <c r="T43" s="530">
        <v>0</v>
      </c>
      <c r="U43" s="530">
        <v>0</v>
      </c>
      <c r="V43" s="530">
        <v>0</v>
      </c>
      <c r="W43" s="530">
        <v>0</v>
      </c>
      <c r="X43" s="530">
        <v>0</v>
      </c>
      <c r="Y43" s="530">
        <v>0</v>
      </c>
      <c r="Z43" s="530">
        <v>0</v>
      </c>
      <c r="AA43" s="530">
        <v>0</v>
      </c>
      <c r="AB43" s="530">
        <v>0</v>
      </c>
      <c r="AC43" s="531">
        <f t="shared" si="2"/>
        <v>0</v>
      </c>
      <c r="AD43" s="533" t="s">
        <v>285</v>
      </c>
      <c r="AE43" s="532"/>
    </row>
    <row r="44" spans="1:31" ht="64.5" thickBot="1">
      <c r="A44" s="101">
        <v>38</v>
      </c>
      <c r="B44" s="297" t="s">
        <v>414</v>
      </c>
      <c r="C44" s="535" t="s">
        <v>331</v>
      </c>
      <c r="D44" s="28" t="s">
        <v>332</v>
      </c>
      <c r="E44" s="4">
        <v>44137.5</v>
      </c>
      <c r="F44" s="87">
        <v>0</v>
      </c>
      <c r="G44" s="13">
        <v>0</v>
      </c>
      <c r="H44" s="89">
        <v>0</v>
      </c>
      <c r="I44" s="79">
        <v>0</v>
      </c>
      <c r="J44" s="80">
        <v>0</v>
      </c>
      <c r="K44" s="81">
        <v>0</v>
      </c>
      <c r="L44" s="82">
        <v>0</v>
      </c>
      <c r="M44" s="161">
        <f t="shared" si="0"/>
        <v>0</v>
      </c>
      <c r="N44" s="154">
        <f t="shared" si="3"/>
        <v>44137.5</v>
      </c>
      <c r="O44" s="233">
        <v>0</v>
      </c>
      <c r="P44" s="234">
        <v>0</v>
      </c>
      <c r="Q44" s="235">
        <v>0</v>
      </c>
      <c r="R44" s="236">
        <v>0</v>
      </c>
      <c r="S44" s="237">
        <v>0</v>
      </c>
      <c r="T44" s="238">
        <v>0</v>
      </c>
      <c r="U44" s="239">
        <v>0</v>
      </c>
      <c r="V44" s="240">
        <v>0</v>
      </c>
      <c r="W44" s="241">
        <v>0</v>
      </c>
      <c r="X44" s="242">
        <v>0</v>
      </c>
      <c r="Y44" s="246">
        <v>0</v>
      </c>
      <c r="Z44" s="247">
        <v>0</v>
      </c>
      <c r="AA44" s="248">
        <v>0</v>
      </c>
      <c r="AB44" s="249">
        <v>0</v>
      </c>
      <c r="AC44" s="243">
        <f t="shared" si="2"/>
        <v>0</v>
      </c>
      <c r="AD44" s="518" t="s">
        <v>285</v>
      </c>
      <c r="AE44" s="534" t="s">
        <v>333</v>
      </c>
    </row>
    <row r="45" spans="1:31" ht="26.25" thickBot="1">
      <c r="A45" s="551">
        <v>39</v>
      </c>
      <c r="B45" s="552" t="s">
        <v>334</v>
      </c>
      <c r="C45" s="566" t="s">
        <v>336</v>
      </c>
      <c r="D45" s="553" t="s">
        <v>335</v>
      </c>
      <c r="E45" s="554">
        <v>7940</v>
      </c>
      <c r="F45" s="555">
        <v>7940</v>
      </c>
      <c r="G45" s="555">
        <v>0</v>
      </c>
      <c r="H45" s="556">
        <v>0</v>
      </c>
      <c r="I45" s="556">
        <v>0</v>
      </c>
      <c r="J45" s="556">
        <v>0</v>
      </c>
      <c r="K45" s="557">
        <v>0</v>
      </c>
      <c r="L45" s="556">
        <v>0</v>
      </c>
      <c r="M45" s="558">
        <f t="shared" si="0"/>
        <v>7940</v>
      </c>
      <c r="N45" s="559">
        <f t="shared" si="3"/>
        <v>0</v>
      </c>
      <c r="O45" s="560">
        <v>0</v>
      </c>
      <c r="P45" s="561">
        <v>0</v>
      </c>
      <c r="Q45" s="561">
        <v>0</v>
      </c>
      <c r="R45" s="561">
        <v>0</v>
      </c>
      <c r="S45" s="561">
        <v>0</v>
      </c>
      <c r="T45" s="561">
        <v>0</v>
      </c>
      <c r="U45" s="561">
        <v>0</v>
      </c>
      <c r="V45" s="561">
        <v>0</v>
      </c>
      <c r="W45" s="561">
        <v>0</v>
      </c>
      <c r="X45" s="561">
        <v>0</v>
      </c>
      <c r="Y45" s="561">
        <v>0</v>
      </c>
      <c r="Z45" s="561">
        <v>0</v>
      </c>
      <c r="AA45" s="561">
        <v>0</v>
      </c>
      <c r="AB45" s="561">
        <v>0</v>
      </c>
      <c r="AC45" s="562">
        <f t="shared" si="2"/>
        <v>0</v>
      </c>
      <c r="AD45" s="563" t="s">
        <v>37</v>
      </c>
      <c r="AE45" s="565" t="s">
        <v>122</v>
      </c>
    </row>
    <row r="46" spans="1:31" ht="52.5" thickBot="1" thickTop="1">
      <c r="A46" s="551">
        <v>40</v>
      </c>
      <c r="B46" s="567" t="s">
        <v>415</v>
      </c>
      <c r="C46" s="568" t="s">
        <v>337</v>
      </c>
      <c r="D46" s="553" t="s">
        <v>338</v>
      </c>
      <c r="E46" s="569">
        <v>1590</v>
      </c>
      <c r="F46" s="556">
        <v>1590</v>
      </c>
      <c r="G46" s="555">
        <v>0</v>
      </c>
      <c r="H46" s="556">
        <v>0</v>
      </c>
      <c r="I46" s="556">
        <v>0</v>
      </c>
      <c r="J46" s="556">
        <v>0</v>
      </c>
      <c r="K46" s="557">
        <v>0</v>
      </c>
      <c r="L46" s="556">
        <v>0</v>
      </c>
      <c r="M46" s="570">
        <f t="shared" si="0"/>
        <v>1590</v>
      </c>
      <c r="N46" s="571">
        <f t="shared" si="3"/>
        <v>0</v>
      </c>
      <c r="O46" s="572">
        <v>0</v>
      </c>
      <c r="P46" s="573">
        <v>0</v>
      </c>
      <c r="Q46" s="561">
        <v>0</v>
      </c>
      <c r="R46" s="561">
        <v>0</v>
      </c>
      <c r="S46" s="561">
        <v>0</v>
      </c>
      <c r="T46" s="561">
        <v>0</v>
      </c>
      <c r="U46" s="561">
        <v>0</v>
      </c>
      <c r="V46" s="561">
        <v>0</v>
      </c>
      <c r="W46" s="561">
        <v>0</v>
      </c>
      <c r="X46" s="561">
        <v>0</v>
      </c>
      <c r="Y46" s="561">
        <v>0</v>
      </c>
      <c r="Z46" s="561">
        <v>0</v>
      </c>
      <c r="AA46" s="561">
        <v>0</v>
      </c>
      <c r="AB46" s="561">
        <v>0</v>
      </c>
      <c r="AC46" s="562">
        <f t="shared" si="2"/>
        <v>0</v>
      </c>
      <c r="AD46" s="574" t="s">
        <v>37</v>
      </c>
      <c r="AE46" s="565" t="s">
        <v>339</v>
      </c>
    </row>
    <row r="47" spans="1:31" ht="26.25" thickBot="1">
      <c r="A47" s="551">
        <v>41</v>
      </c>
      <c r="B47" s="575" t="s">
        <v>340</v>
      </c>
      <c r="C47" s="576" t="s">
        <v>341</v>
      </c>
      <c r="D47" s="553" t="s">
        <v>342</v>
      </c>
      <c r="E47" s="554">
        <v>5496</v>
      </c>
      <c r="F47" s="556">
        <v>5496</v>
      </c>
      <c r="G47" s="555">
        <v>0</v>
      </c>
      <c r="H47" s="556">
        <v>0</v>
      </c>
      <c r="I47" s="556">
        <v>0</v>
      </c>
      <c r="J47" s="556">
        <v>0</v>
      </c>
      <c r="K47" s="557">
        <v>0</v>
      </c>
      <c r="L47" s="556">
        <v>0</v>
      </c>
      <c r="M47" s="558">
        <f t="shared" si="0"/>
        <v>5496</v>
      </c>
      <c r="N47" s="571">
        <f t="shared" si="3"/>
        <v>0</v>
      </c>
      <c r="O47" s="572">
        <v>0</v>
      </c>
      <c r="P47" s="573">
        <v>0</v>
      </c>
      <c r="Q47" s="561">
        <v>0</v>
      </c>
      <c r="R47" s="561">
        <v>0</v>
      </c>
      <c r="S47" s="561">
        <v>0</v>
      </c>
      <c r="T47" s="561">
        <v>0</v>
      </c>
      <c r="U47" s="561">
        <v>0</v>
      </c>
      <c r="V47" s="561">
        <v>0</v>
      </c>
      <c r="W47" s="561">
        <v>0</v>
      </c>
      <c r="X47" s="561">
        <v>0</v>
      </c>
      <c r="Y47" s="561">
        <v>0</v>
      </c>
      <c r="Z47" s="561">
        <v>0</v>
      </c>
      <c r="AA47" s="561">
        <v>0</v>
      </c>
      <c r="AB47" s="561">
        <v>0</v>
      </c>
      <c r="AC47" s="562">
        <f aca="true" t="shared" si="4" ref="AC47:AC63">O47+P47+Q47+R47+S47+T47+U47+V47+W47+X47+Y47+Z47+AA47+AB47</f>
        <v>0</v>
      </c>
      <c r="AD47" s="574" t="s">
        <v>37</v>
      </c>
      <c r="AE47" s="565" t="s">
        <v>339</v>
      </c>
    </row>
    <row r="48" spans="1:31" ht="39" thickBot="1">
      <c r="A48" s="101">
        <v>42</v>
      </c>
      <c r="B48" s="298" t="s">
        <v>416</v>
      </c>
      <c r="C48" s="535" t="s">
        <v>343</v>
      </c>
      <c r="D48" s="28" t="s">
        <v>344</v>
      </c>
      <c r="E48" s="4">
        <v>349989</v>
      </c>
      <c r="F48" s="87">
        <v>16378.03</v>
      </c>
      <c r="G48" s="13">
        <v>52946.01</v>
      </c>
      <c r="H48" s="89">
        <v>34944.78</v>
      </c>
      <c r="I48" s="79">
        <v>0</v>
      </c>
      <c r="J48" s="80">
        <v>0</v>
      </c>
      <c r="K48" s="81">
        <v>0</v>
      </c>
      <c r="L48" s="82">
        <v>0</v>
      </c>
      <c r="M48" s="161">
        <f aca="true" t="shared" si="5" ref="M48:M63">F48+G48+H48+I48+J48+K48+L48</f>
        <v>104268.82</v>
      </c>
      <c r="N48" s="154">
        <f aca="true" t="shared" si="6" ref="N48:N63">E48-F48-G48-H48-I48-J48-K48-L48</f>
        <v>245720.17999999996</v>
      </c>
      <c r="O48" s="233">
        <v>0</v>
      </c>
      <c r="P48" s="234">
        <v>0</v>
      </c>
      <c r="Q48" s="235">
        <v>0</v>
      </c>
      <c r="R48" s="236">
        <v>0</v>
      </c>
      <c r="S48" s="237">
        <v>0</v>
      </c>
      <c r="T48" s="238">
        <v>0</v>
      </c>
      <c r="U48" s="239">
        <v>0</v>
      </c>
      <c r="V48" s="240">
        <v>0</v>
      </c>
      <c r="W48" s="241">
        <v>0</v>
      </c>
      <c r="X48" s="242">
        <v>0</v>
      </c>
      <c r="Y48" s="246">
        <v>0</v>
      </c>
      <c r="Z48" s="247">
        <v>0</v>
      </c>
      <c r="AA48" s="248">
        <v>0</v>
      </c>
      <c r="AB48" s="249">
        <v>0</v>
      </c>
      <c r="AC48" s="243">
        <f t="shared" si="4"/>
        <v>0</v>
      </c>
      <c r="AD48" s="518" t="s">
        <v>345</v>
      </c>
      <c r="AE48" s="534"/>
    </row>
    <row r="49" spans="1:31" ht="39" thickBot="1">
      <c r="A49" s="551">
        <v>43</v>
      </c>
      <c r="B49" s="575" t="s">
        <v>346</v>
      </c>
      <c r="C49" s="576" t="s">
        <v>347</v>
      </c>
      <c r="D49" s="553" t="s">
        <v>348</v>
      </c>
      <c r="E49" s="554">
        <v>11957.98</v>
      </c>
      <c r="F49" s="556">
        <v>11957.98</v>
      </c>
      <c r="G49" s="555">
        <v>0</v>
      </c>
      <c r="H49" s="556">
        <v>0</v>
      </c>
      <c r="I49" s="556">
        <v>0</v>
      </c>
      <c r="J49" s="556">
        <v>0</v>
      </c>
      <c r="K49" s="557">
        <v>0</v>
      </c>
      <c r="L49" s="556">
        <v>0</v>
      </c>
      <c r="M49" s="558">
        <f t="shared" si="5"/>
        <v>11957.98</v>
      </c>
      <c r="N49" s="577">
        <f t="shared" si="6"/>
        <v>0</v>
      </c>
      <c r="O49" s="560">
        <v>0</v>
      </c>
      <c r="P49" s="561">
        <v>0</v>
      </c>
      <c r="Q49" s="561">
        <v>0</v>
      </c>
      <c r="R49" s="561">
        <v>0</v>
      </c>
      <c r="S49" s="561">
        <v>0</v>
      </c>
      <c r="T49" s="561">
        <v>0</v>
      </c>
      <c r="U49" s="561">
        <v>0</v>
      </c>
      <c r="V49" s="561">
        <v>0</v>
      </c>
      <c r="W49" s="561">
        <v>0</v>
      </c>
      <c r="X49" s="561">
        <v>0</v>
      </c>
      <c r="Y49" s="561">
        <v>0</v>
      </c>
      <c r="Z49" s="561">
        <v>0</v>
      </c>
      <c r="AA49" s="561">
        <v>0</v>
      </c>
      <c r="AB49" s="561">
        <v>0</v>
      </c>
      <c r="AC49" s="562">
        <f t="shared" si="4"/>
        <v>0</v>
      </c>
      <c r="AD49" s="578" t="s">
        <v>345</v>
      </c>
      <c r="AE49" s="579" t="s">
        <v>349</v>
      </c>
    </row>
    <row r="50" spans="1:31" ht="48.75" thickBot="1">
      <c r="A50" s="101">
        <v>44</v>
      </c>
      <c r="B50" s="580" t="s">
        <v>417</v>
      </c>
      <c r="C50" s="535" t="s">
        <v>433</v>
      </c>
      <c r="D50" s="28" t="s">
        <v>350</v>
      </c>
      <c r="E50" s="4">
        <v>39370</v>
      </c>
      <c r="F50" s="87">
        <v>21572</v>
      </c>
      <c r="G50" s="13">
        <v>0</v>
      </c>
      <c r="H50" s="89">
        <v>0</v>
      </c>
      <c r="I50" s="79">
        <v>0</v>
      </c>
      <c r="J50" s="80">
        <v>0</v>
      </c>
      <c r="K50" s="81">
        <v>0</v>
      </c>
      <c r="L50" s="82">
        <v>0</v>
      </c>
      <c r="M50" s="161">
        <f t="shared" si="5"/>
        <v>21572</v>
      </c>
      <c r="N50" s="154">
        <f t="shared" si="6"/>
        <v>17798</v>
      </c>
      <c r="O50" s="233">
        <v>0</v>
      </c>
      <c r="P50" s="234">
        <v>0</v>
      </c>
      <c r="Q50" s="235">
        <v>0</v>
      </c>
      <c r="R50" s="236">
        <v>0</v>
      </c>
      <c r="S50" s="237">
        <v>0</v>
      </c>
      <c r="T50" s="238">
        <v>0</v>
      </c>
      <c r="U50" s="239">
        <v>0</v>
      </c>
      <c r="V50" s="240">
        <v>0</v>
      </c>
      <c r="W50" s="241">
        <v>0</v>
      </c>
      <c r="X50" s="242">
        <v>0</v>
      </c>
      <c r="Y50" s="246">
        <v>0</v>
      </c>
      <c r="Z50" s="247">
        <v>0</v>
      </c>
      <c r="AA50" s="248">
        <v>0</v>
      </c>
      <c r="AB50" s="249">
        <v>0</v>
      </c>
      <c r="AC50" s="243">
        <f t="shared" si="4"/>
        <v>0</v>
      </c>
      <c r="AD50" s="518" t="s">
        <v>345</v>
      </c>
      <c r="AE50" s="534" t="s">
        <v>351</v>
      </c>
    </row>
    <row r="51" spans="1:31" ht="26.25" thickBot="1">
      <c r="A51" s="551">
        <v>45</v>
      </c>
      <c r="B51" s="580" t="s">
        <v>418</v>
      </c>
      <c r="C51" s="535"/>
      <c r="D51" s="28" t="s">
        <v>352</v>
      </c>
      <c r="E51" s="4">
        <v>0</v>
      </c>
      <c r="F51" s="87">
        <v>0</v>
      </c>
      <c r="G51" s="13">
        <v>0</v>
      </c>
      <c r="H51" s="89">
        <v>0</v>
      </c>
      <c r="I51" s="79">
        <v>0</v>
      </c>
      <c r="J51" s="80">
        <v>0</v>
      </c>
      <c r="K51" s="81">
        <v>0</v>
      </c>
      <c r="L51" s="82">
        <v>0</v>
      </c>
      <c r="M51" s="161">
        <f t="shared" si="5"/>
        <v>0</v>
      </c>
      <c r="N51" s="154">
        <f t="shared" si="6"/>
        <v>0</v>
      </c>
      <c r="O51" s="233">
        <v>0</v>
      </c>
      <c r="P51" s="234">
        <v>0</v>
      </c>
      <c r="Q51" s="235">
        <v>0</v>
      </c>
      <c r="R51" s="236">
        <v>0</v>
      </c>
      <c r="S51" s="237">
        <v>0</v>
      </c>
      <c r="T51" s="238">
        <v>0</v>
      </c>
      <c r="U51" s="239">
        <v>0</v>
      </c>
      <c r="V51" s="240">
        <v>0</v>
      </c>
      <c r="W51" s="241">
        <v>0</v>
      </c>
      <c r="X51" s="242">
        <v>0</v>
      </c>
      <c r="Y51" s="246">
        <v>0</v>
      </c>
      <c r="Z51" s="247">
        <v>0</v>
      </c>
      <c r="AA51" s="248">
        <v>0</v>
      </c>
      <c r="AB51" s="249">
        <v>0</v>
      </c>
      <c r="AC51" s="243">
        <f t="shared" si="4"/>
        <v>0</v>
      </c>
      <c r="AD51" s="518" t="s">
        <v>345</v>
      </c>
      <c r="AE51" s="534"/>
    </row>
    <row r="52" spans="1:31" ht="60.75" thickBot="1">
      <c r="A52" s="551">
        <v>46</v>
      </c>
      <c r="B52" s="580" t="s">
        <v>419</v>
      </c>
      <c r="C52" s="535" t="s">
        <v>354</v>
      </c>
      <c r="D52" s="28" t="s">
        <v>353</v>
      </c>
      <c r="E52" s="4">
        <v>52838</v>
      </c>
      <c r="F52" s="87">
        <v>29020.6</v>
      </c>
      <c r="G52" s="13">
        <v>0</v>
      </c>
      <c r="H52" s="89">
        <v>0</v>
      </c>
      <c r="I52" s="79">
        <v>0</v>
      </c>
      <c r="J52" s="80">
        <v>0</v>
      </c>
      <c r="K52" s="81">
        <v>0</v>
      </c>
      <c r="L52" s="82">
        <v>0</v>
      </c>
      <c r="M52" s="161">
        <f t="shared" si="5"/>
        <v>29020.6</v>
      </c>
      <c r="N52" s="154">
        <f t="shared" si="6"/>
        <v>23817.4</v>
      </c>
      <c r="O52" s="233">
        <v>0</v>
      </c>
      <c r="P52" s="234">
        <v>0</v>
      </c>
      <c r="Q52" s="235">
        <v>0</v>
      </c>
      <c r="R52" s="236">
        <v>0</v>
      </c>
      <c r="S52" s="237">
        <v>0</v>
      </c>
      <c r="T52" s="238">
        <v>0</v>
      </c>
      <c r="U52" s="239">
        <v>0</v>
      </c>
      <c r="V52" s="240">
        <v>0</v>
      </c>
      <c r="W52" s="241">
        <v>0</v>
      </c>
      <c r="X52" s="242">
        <v>0</v>
      </c>
      <c r="Y52" s="246">
        <v>0</v>
      </c>
      <c r="Z52" s="247">
        <v>0</v>
      </c>
      <c r="AA52" s="248">
        <v>0</v>
      </c>
      <c r="AB52" s="249">
        <v>0</v>
      </c>
      <c r="AC52" s="243">
        <f t="shared" si="4"/>
        <v>0</v>
      </c>
      <c r="AD52" s="518" t="s">
        <v>355</v>
      </c>
      <c r="AE52" s="534" t="s">
        <v>356</v>
      </c>
    </row>
    <row r="53" spans="1:31" ht="60.75" thickBot="1">
      <c r="A53" s="551">
        <v>47</v>
      </c>
      <c r="B53" s="580" t="s">
        <v>357</v>
      </c>
      <c r="C53" s="535" t="s">
        <v>358</v>
      </c>
      <c r="D53" s="28" t="s">
        <v>359</v>
      </c>
      <c r="E53" s="4">
        <v>173677.58</v>
      </c>
      <c r="F53" s="87">
        <v>0</v>
      </c>
      <c r="G53" s="13">
        <v>0</v>
      </c>
      <c r="H53" s="89">
        <v>0</v>
      </c>
      <c r="I53" s="79">
        <v>0</v>
      </c>
      <c r="J53" s="80">
        <v>0</v>
      </c>
      <c r="K53" s="81">
        <v>0</v>
      </c>
      <c r="L53" s="82">
        <v>0</v>
      </c>
      <c r="M53" s="161">
        <f t="shared" si="5"/>
        <v>0</v>
      </c>
      <c r="N53" s="154">
        <f t="shared" si="6"/>
        <v>173677.58</v>
      </c>
      <c r="O53" s="233">
        <v>0</v>
      </c>
      <c r="P53" s="234">
        <v>0</v>
      </c>
      <c r="Q53" s="235">
        <v>0</v>
      </c>
      <c r="R53" s="236">
        <v>0</v>
      </c>
      <c r="S53" s="237">
        <v>0</v>
      </c>
      <c r="T53" s="238">
        <v>0</v>
      </c>
      <c r="U53" s="239">
        <v>0</v>
      </c>
      <c r="V53" s="240">
        <v>0</v>
      </c>
      <c r="W53" s="241">
        <v>0</v>
      </c>
      <c r="X53" s="242">
        <v>0</v>
      </c>
      <c r="Y53" s="246">
        <v>0</v>
      </c>
      <c r="Z53" s="247">
        <v>0</v>
      </c>
      <c r="AA53" s="248">
        <v>0</v>
      </c>
      <c r="AB53" s="249">
        <v>0</v>
      </c>
      <c r="AC53" s="243">
        <f t="shared" si="4"/>
        <v>0</v>
      </c>
      <c r="AD53" s="518" t="s">
        <v>355</v>
      </c>
      <c r="AE53" s="534" t="s">
        <v>360</v>
      </c>
    </row>
    <row r="54" spans="1:31" ht="60.75" thickBot="1">
      <c r="A54" s="551">
        <v>48</v>
      </c>
      <c r="B54" s="576" t="s">
        <v>420</v>
      </c>
      <c r="C54" s="576" t="s">
        <v>361</v>
      </c>
      <c r="D54" s="553" t="s">
        <v>362</v>
      </c>
      <c r="E54" s="554">
        <v>41264.53</v>
      </c>
      <c r="F54" s="556">
        <v>10000</v>
      </c>
      <c r="G54" s="555">
        <v>10000</v>
      </c>
      <c r="H54" s="556">
        <v>10000</v>
      </c>
      <c r="I54" s="556">
        <v>11264.53</v>
      </c>
      <c r="J54" s="556">
        <v>0</v>
      </c>
      <c r="K54" s="557">
        <v>0</v>
      </c>
      <c r="L54" s="556">
        <v>0</v>
      </c>
      <c r="M54" s="558">
        <f t="shared" si="5"/>
        <v>41264.53</v>
      </c>
      <c r="N54" s="577">
        <f t="shared" si="6"/>
        <v>-1.8189894035458565E-12</v>
      </c>
      <c r="O54" s="560">
        <v>0</v>
      </c>
      <c r="P54" s="561">
        <v>0</v>
      </c>
      <c r="Q54" s="561">
        <v>0</v>
      </c>
      <c r="R54" s="561">
        <v>0</v>
      </c>
      <c r="S54" s="561">
        <v>0</v>
      </c>
      <c r="T54" s="561">
        <v>0</v>
      </c>
      <c r="U54" s="561">
        <v>0</v>
      </c>
      <c r="V54" s="561">
        <v>0</v>
      </c>
      <c r="W54" s="561">
        <v>0</v>
      </c>
      <c r="X54" s="561">
        <v>0</v>
      </c>
      <c r="Y54" s="561">
        <v>0</v>
      </c>
      <c r="Z54" s="561">
        <v>0</v>
      </c>
      <c r="AA54" s="561">
        <v>0</v>
      </c>
      <c r="AB54" s="561">
        <v>0</v>
      </c>
      <c r="AC54" s="562">
        <f t="shared" si="4"/>
        <v>0</v>
      </c>
      <c r="AD54" s="578" t="s">
        <v>363</v>
      </c>
      <c r="AE54" s="579" t="s">
        <v>364</v>
      </c>
    </row>
    <row r="55" spans="1:31" ht="72.75" thickBot="1">
      <c r="A55" s="551">
        <v>49</v>
      </c>
      <c r="B55" s="580" t="s">
        <v>421</v>
      </c>
      <c r="C55" s="535" t="s">
        <v>361</v>
      </c>
      <c r="D55" s="28" t="s">
        <v>365</v>
      </c>
      <c r="E55" s="4">
        <v>22527.62</v>
      </c>
      <c r="F55" s="87">
        <v>10000</v>
      </c>
      <c r="G55" s="13">
        <v>0</v>
      </c>
      <c r="H55" s="89">
        <v>0</v>
      </c>
      <c r="I55" s="79">
        <v>0</v>
      </c>
      <c r="J55" s="80">
        <v>0</v>
      </c>
      <c r="K55" s="81">
        <v>0</v>
      </c>
      <c r="L55" s="82">
        <v>0</v>
      </c>
      <c r="M55" s="161">
        <f t="shared" si="5"/>
        <v>10000</v>
      </c>
      <c r="N55" s="154">
        <f t="shared" si="6"/>
        <v>12527.619999999999</v>
      </c>
      <c r="O55" s="233">
        <v>0</v>
      </c>
      <c r="P55" s="234">
        <v>0</v>
      </c>
      <c r="Q55" s="235">
        <v>0</v>
      </c>
      <c r="R55" s="236">
        <v>0</v>
      </c>
      <c r="S55" s="237">
        <v>0</v>
      </c>
      <c r="T55" s="238">
        <v>0</v>
      </c>
      <c r="U55" s="239">
        <v>0</v>
      </c>
      <c r="V55" s="240">
        <v>0</v>
      </c>
      <c r="W55" s="241">
        <v>0</v>
      </c>
      <c r="X55" s="242">
        <v>0</v>
      </c>
      <c r="Y55" s="246">
        <v>0</v>
      </c>
      <c r="Z55" s="247">
        <v>0</v>
      </c>
      <c r="AA55" s="248">
        <v>0</v>
      </c>
      <c r="AB55" s="249">
        <v>0</v>
      </c>
      <c r="AC55" s="243">
        <f t="shared" si="4"/>
        <v>0</v>
      </c>
      <c r="AD55" s="518" t="s">
        <v>363</v>
      </c>
      <c r="AE55" s="534" t="s">
        <v>366</v>
      </c>
    </row>
    <row r="56" spans="1:31" ht="72.75" thickBot="1">
      <c r="A56" s="551">
        <v>50</v>
      </c>
      <c r="B56" s="580" t="s">
        <v>422</v>
      </c>
      <c r="C56" s="535" t="s">
        <v>361</v>
      </c>
      <c r="D56" s="28" t="s">
        <v>367</v>
      </c>
      <c r="E56" s="4">
        <v>79749.46</v>
      </c>
      <c r="F56" s="87">
        <v>0</v>
      </c>
      <c r="G56" s="13">
        <v>0</v>
      </c>
      <c r="H56" s="89">
        <v>0</v>
      </c>
      <c r="I56" s="79">
        <v>0</v>
      </c>
      <c r="J56" s="80">
        <v>0</v>
      </c>
      <c r="K56" s="81">
        <v>0</v>
      </c>
      <c r="L56" s="82">
        <v>0</v>
      </c>
      <c r="M56" s="161">
        <f t="shared" si="5"/>
        <v>0</v>
      </c>
      <c r="N56" s="154">
        <f t="shared" si="6"/>
        <v>79749.46</v>
      </c>
      <c r="O56" s="233">
        <v>0</v>
      </c>
      <c r="P56" s="234">
        <v>0</v>
      </c>
      <c r="Q56" s="235">
        <v>0</v>
      </c>
      <c r="R56" s="236">
        <v>0</v>
      </c>
      <c r="S56" s="237">
        <v>0</v>
      </c>
      <c r="T56" s="238">
        <v>0</v>
      </c>
      <c r="U56" s="239">
        <v>0</v>
      </c>
      <c r="V56" s="240">
        <v>0</v>
      </c>
      <c r="W56" s="241">
        <v>0</v>
      </c>
      <c r="X56" s="242">
        <v>0</v>
      </c>
      <c r="Y56" s="246">
        <v>0</v>
      </c>
      <c r="Z56" s="247">
        <v>0</v>
      </c>
      <c r="AA56" s="248">
        <v>0</v>
      </c>
      <c r="AB56" s="249">
        <v>0</v>
      </c>
      <c r="AC56" s="243">
        <f t="shared" si="4"/>
        <v>0</v>
      </c>
      <c r="AD56" s="518" t="s">
        <v>363</v>
      </c>
      <c r="AE56" s="534" t="s">
        <v>368</v>
      </c>
    </row>
    <row r="57" spans="1:31" ht="72.75" thickBot="1">
      <c r="A57" s="551">
        <v>51</v>
      </c>
      <c r="B57" s="580" t="s">
        <v>423</v>
      </c>
      <c r="C57" s="535" t="s">
        <v>361</v>
      </c>
      <c r="D57" s="28" t="s">
        <v>369</v>
      </c>
      <c r="E57" s="4">
        <v>37604.01</v>
      </c>
      <c r="F57" s="87">
        <v>0</v>
      </c>
      <c r="G57" s="13">
        <v>0</v>
      </c>
      <c r="H57" s="89">
        <v>0</v>
      </c>
      <c r="I57" s="79">
        <v>0</v>
      </c>
      <c r="J57" s="80">
        <v>0</v>
      </c>
      <c r="K57" s="81">
        <v>0</v>
      </c>
      <c r="L57" s="82">
        <v>0</v>
      </c>
      <c r="M57" s="161">
        <f t="shared" si="5"/>
        <v>0</v>
      </c>
      <c r="N57" s="154">
        <f t="shared" si="6"/>
        <v>37604.01</v>
      </c>
      <c r="O57" s="233">
        <v>0</v>
      </c>
      <c r="P57" s="234">
        <v>0</v>
      </c>
      <c r="Q57" s="235">
        <v>0</v>
      </c>
      <c r="R57" s="236">
        <v>0</v>
      </c>
      <c r="S57" s="237">
        <v>0</v>
      </c>
      <c r="T57" s="238">
        <v>0</v>
      </c>
      <c r="U57" s="239">
        <v>0</v>
      </c>
      <c r="V57" s="240">
        <v>0</v>
      </c>
      <c r="W57" s="241">
        <v>0</v>
      </c>
      <c r="X57" s="242">
        <v>0</v>
      </c>
      <c r="Y57" s="246">
        <v>0</v>
      </c>
      <c r="Z57" s="247">
        <v>0</v>
      </c>
      <c r="AA57" s="248">
        <v>0</v>
      </c>
      <c r="AB57" s="249">
        <v>0</v>
      </c>
      <c r="AC57" s="243">
        <f t="shared" si="4"/>
        <v>0</v>
      </c>
      <c r="AD57" s="518" t="s">
        <v>363</v>
      </c>
      <c r="AE57" s="534" t="s">
        <v>368</v>
      </c>
    </row>
    <row r="58" spans="1:31" ht="84.75" thickBot="1">
      <c r="A58" s="551">
        <v>52</v>
      </c>
      <c r="B58" s="580" t="s">
        <v>424</v>
      </c>
      <c r="C58" s="535" t="s">
        <v>371</v>
      </c>
      <c r="D58" s="28" t="s">
        <v>370</v>
      </c>
      <c r="E58" s="4">
        <v>254064.3</v>
      </c>
      <c r="F58" s="87">
        <v>52154.34</v>
      </c>
      <c r="G58" s="13">
        <v>81737.79</v>
      </c>
      <c r="H58" s="89">
        <v>0</v>
      </c>
      <c r="I58" s="79">
        <v>0</v>
      </c>
      <c r="J58" s="80">
        <v>0</v>
      </c>
      <c r="K58" s="81">
        <v>0</v>
      </c>
      <c r="L58" s="82">
        <v>0</v>
      </c>
      <c r="M58" s="161">
        <f t="shared" si="5"/>
        <v>133892.13</v>
      </c>
      <c r="N58" s="154">
        <f t="shared" si="6"/>
        <v>120172.17</v>
      </c>
      <c r="O58" s="233">
        <v>0</v>
      </c>
      <c r="P58" s="234">
        <v>0</v>
      </c>
      <c r="Q58" s="235">
        <v>0</v>
      </c>
      <c r="R58" s="236">
        <v>0</v>
      </c>
      <c r="S58" s="237">
        <v>0</v>
      </c>
      <c r="T58" s="238">
        <v>0</v>
      </c>
      <c r="U58" s="239">
        <v>0</v>
      </c>
      <c r="V58" s="240">
        <v>0</v>
      </c>
      <c r="W58" s="241">
        <v>0</v>
      </c>
      <c r="X58" s="242">
        <v>0</v>
      </c>
      <c r="Y58" s="246">
        <v>0</v>
      </c>
      <c r="Z58" s="247">
        <v>0</v>
      </c>
      <c r="AA58" s="248">
        <v>0</v>
      </c>
      <c r="AB58" s="249">
        <v>0</v>
      </c>
      <c r="AC58" s="243">
        <f t="shared" si="4"/>
        <v>0</v>
      </c>
      <c r="AD58" s="518" t="s">
        <v>363</v>
      </c>
      <c r="AE58" s="534" t="s">
        <v>372</v>
      </c>
    </row>
    <row r="59" spans="1:31" ht="108.75" thickBot="1">
      <c r="A59" s="551">
        <v>53</v>
      </c>
      <c r="B59" s="580" t="s">
        <v>425</v>
      </c>
      <c r="C59" s="535" t="s">
        <v>432</v>
      </c>
      <c r="D59" s="28" t="s">
        <v>373</v>
      </c>
      <c r="E59" s="4">
        <v>1200</v>
      </c>
      <c r="F59" s="87">
        <v>0</v>
      </c>
      <c r="G59" s="13">
        <v>0</v>
      </c>
      <c r="H59" s="89">
        <v>0</v>
      </c>
      <c r="I59" s="79">
        <v>0</v>
      </c>
      <c r="J59" s="80">
        <v>0</v>
      </c>
      <c r="K59" s="81">
        <v>0</v>
      </c>
      <c r="L59" s="82">
        <v>0</v>
      </c>
      <c r="M59" s="161">
        <f t="shared" si="5"/>
        <v>0</v>
      </c>
      <c r="N59" s="154">
        <f t="shared" si="6"/>
        <v>1200</v>
      </c>
      <c r="O59" s="233">
        <v>0</v>
      </c>
      <c r="P59" s="234">
        <v>0</v>
      </c>
      <c r="Q59" s="235">
        <v>0</v>
      </c>
      <c r="R59" s="236">
        <v>0</v>
      </c>
      <c r="S59" s="237">
        <v>0</v>
      </c>
      <c r="T59" s="238">
        <v>0</v>
      </c>
      <c r="U59" s="239">
        <v>0</v>
      </c>
      <c r="V59" s="240">
        <v>0</v>
      </c>
      <c r="W59" s="241">
        <v>0</v>
      </c>
      <c r="X59" s="242">
        <v>0</v>
      </c>
      <c r="Y59" s="246">
        <v>0</v>
      </c>
      <c r="Z59" s="247">
        <v>0</v>
      </c>
      <c r="AA59" s="248">
        <v>0</v>
      </c>
      <c r="AB59" s="249">
        <v>0</v>
      </c>
      <c r="AC59" s="243">
        <f t="shared" si="4"/>
        <v>0</v>
      </c>
      <c r="AD59" s="518" t="s">
        <v>363</v>
      </c>
      <c r="AE59" s="534" t="s">
        <v>374</v>
      </c>
    </row>
    <row r="60" spans="1:31" ht="108.75" thickBot="1">
      <c r="A60" s="551">
        <v>54</v>
      </c>
      <c r="B60" s="580" t="s">
        <v>426</v>
      </c>
      <c r="C60" s="535" t="s">
        <v>375</v>
      </c>
      <c r="D60" s="28" t="s">
        <v>376</v>
      </c>
      <c r="E60" s="4">
        <v>1293.75</v>
      </c>
      <c r="F60" s="87">
        <v>0</v>
      </c>
      <c r="G60" s="13">
        <v>0</v>
      </c>
      <c r="H60" s="89">
        <v>0</v>
      </c>
      <c r="I60" s="79">
        <v>0</v>
      </c>
      <c r="J60" s="80">
        <v>0</v>
      </c>
      <c r="K60" s="81">
        <v>0</v>
      </c>
      <c r="L60" s="82">
        <v>0</v>
      </c>
      <c r="M60" s="161">
        <f t="shared" si="5"/>
        <v>0</v>
      </c>
      <c r="N60" s="154">
        <f t="shared" si="6"/>
        <v>1293.75</v>
      </c>
      <c r="O60" s="233">
        <v>0</v>
      </c>
      <c r="P60" s="234">
        <v>0</v>
      </c>
      <c r="Q60" s="235">
        <v>0</v>
      </c>
      <c r="R60" s="236">
        <v>0</v>
      </c>
      <c r="S60" s="237">
        <v>0</v>
      </c>
      <c r="T60" s="238">
        <v>0</v>
      </c>
      <c r="U60" s="239">
        <v>0</v>
      </c>
      <c r="V60" s="240">
        <v>0</v>
      </c>
      <c r="W60" s="241">
        <v>0</v>
      </c>
      <c r="X60" s="242">
        <v>0</v>
      </c>
      <c r="Y60" s="246">
        <v>0</v>
      </c>
      <c r="Z60" s="247">
        <v>0</v>
      </c>
      <c r="AA60" s="248">
        <v>0</v>
      </c>
      <c r="AB60" s="249">
        <v>0</v>
      </c>
      <c r="AC60" s="243">
        <f t="shared" si="4"/>
        <v>0</v>
      </c>
      <c r="AD60" s="518" t="s">
        <v>363</v>
      </c>
      <c r="AE60" s="534" t="s">
        <v>374</v>
      </c>
    </row>
    <row r="61" spans="1:31" ht="108.75" thickBot="1">
      <c r="A61" s="551">
        <v>55</v>
      </c>
      <c r="B61" s="580" t="s">
        <v>377</v>
      </c>
      <c r="C61" s="535" t="s">
        <v>378</v>
      </c>
      <c r="D61" s="28" t="s">
        <v>379</v>
      </c>
      <c r="E61" s="4">
        <v>99391.85</v>
      </c>
      <c r="F61" s="87">
        <v>40000</v>
      </c>
      <c r="G61" s="13">
        <v>0</v>
      </c>
      <c r="H61" s="89">
        <v>0</v>
      </c>
      <c r="I61" s="79">
        <v>0</v>
      </c>
      <c r="J61" s="80">
        <v>0</v>
      </c>
      <c r="K61" s="81">
        <v>0</v>
      </c>
      <c r="L61" s="82">
        <v>0</v>
      </c>
      <c r="M61" s="161">
        <f t="shared" si="5"/>
        <v>40000</v>
      </c>
      <c r="N61" s="154">
        <f t="shared" si="6"/>
        <v>59391.850000000006</v>
      </c>
      <c r="O61" s="233">
        <v>0</v>
      </c>
      <c r="P61" s="234">
        <v>0</v>
      </c>
      <c r="Q61" s="235">
        <v>0</v>
      </c>
      <c r="R61" s="236">
        <v>0</v>
      </c>
      <c r="S61" s="237">
        <v>0</v>
      </c>
      <c r="T61" s="238">
        <v>0</v>
      </c>
      <c r="U61" s="239">
        <v>0</v>
      </c>
      <c r="V61" s="240">
        <v>0</v>
      </c>
      <c r="W61" s="241">
        <v>0</v>
      </c>
      <c r="X61" s="242">
        <v>0</v>
      </c>
      <c r="Y61" s="246">
        <v>0</v>
      </c>
      <c r="Z61" s="247">
        <v>0</v>
      </c>
      <c r="AA61" s="248">
        <v>0</v>
      </c>
      <c r="AB61" s="249">
        <v>0</v>
      </c>
      <c r="AC61" s="243">
        <f t="shared" si="4"/>
        <v>0</v>
      </c>
      <c r="AD61" s="518" t="s">
        <v>363</v>
      </c>
      <c r="AE61" s="585" t="s">
        <v>380</v>
      </c>
    </row>
    <row r="62" spans="1:31" ht="120.75" thickBot="1">
      <c r="A62" s="551">
        <v>56</v>
      </c>
      <c r="B62" s="580" t="s">
        <v>427</v>
      </c>
      <c r="C62" s="535" t="s">
        <v>431</v>
      </c>
      <c r="D62" s="28" t="s">
        <v>381</v>
      </c>
      <c r="E62" s="4">
        <v>23455</v>
      </c>
      <c r="F62" s="87">
        <v>0</v>
      </c>
      <c r="G62" s="13">
        <v>0</v>
      </c>
      <c r="H62" s="89">
        <v>0</v>
      </c>
      <c r="I62" s="79">
        <v>0</v>
      </c>
      <c r="J62" s="80">
        <v>0</v>
      </c>
      <c r="K62" s="81">
        <v>0</v>
      </c>
      <c r="L62" s="82">
        <v>0</v>
      </c>
      <c r="M62" s="161">
        <f t="shared" si="5"/>
        <v>0</v>
      </c>
      <c r="N62" s="154">
        <f t="shared" si="6"/>
        <v>23455</v>
      </c>
      <c r="O62" s="233">
        <v>0</v>
      </c>
      <c r="P62" s="234">
        <v>0</v>
      </c>
      <c r="Q62" s="235">
        <v>0</v>
      </c>
      <c r="R62" s="236">
        <v>0</v>
      </c>
      <c r="S62" s="237">
        <v>0</v>
      </c>
      <c r="T62" s="238">
        <v>0</v>
      </c>
      <c r="U62" s="239">
        <v>0</v>
      </c>
      <c r="V62" s="240">
        <v>0</v>
      </c>
      <c r="W62" s="241">
        <v>0</v>
      </c>
      <c r="X62" s="242">
        <v>0</v>
      </c>
      <c r="Y62" s="246">
        <v>0</v>
      </c>
      <c r="Z62" s="247">
        <v>0</v>
      </c>
      <c r="AA62" s="248">
        <v>0</v>
      </c>
      <c r="AB62" s="249">
        <v>0</v>
      </c>
      <c r="AC62" s="243">
        <f t="shared" si="4"/>
        <v>0</v>
      </c>
      <c r="AD62" s="518" t="s">
        <v>363</v>
      </c>
      <c r="AE62" s="585" t="s">
        <v>382</v>
      </c>
    </row>
    <row r="63" spans="1:31" ht="108">
      <c r="A63" s="551">
        <v>57</v>
      </c>
      <c r="B63" s="580" t="s">
        <v>428</v>
      </c>
      <c r="C63" s="535" t="s">
        <v>431</v>
      </c>
      <c r="D63" s="28" t="s">
        <v>381</v>
      </c>
      <c r="E63" s="4">
        <v>31900</v>
      </c>
      <c r="F63" s="87">
        <v>0</v>
      </c>
      <c r="G63" s="13">
        <v>0</v>
      </c>
      <c r="H63" s="89">
        <v>0</v>
      </c>
      <c r="I63" s="79">
        <v>0</v>
      </c>
      <c r="J63" s="80">
        <v>0</v>
      </c>
      <c r="K63" s="81">
        <v>0</v>
      </c>
      <c r="L63" s="82">
        <v>0</v>
      </c>
      <c r="M63" s="161">
        <f t="shared" si="5"/>
        <v>0</v>
      </c>
      <c r="N63" s="154">
        <f t="shared" si="6"/>
        <v>31900</v>
      </c>
      <c r="O63" s="233">
        <v>0</v>
      </c>
      <c r="P63" s="234">
        <v>0</v>
      </c>
      <c r="Q63" s="235">
        <v>0</v>
      </c>
      <c r="R63" s="236">
        <v>0</v>
      </c>
      <c r="S63" s="237">
        <v>0</v>
      </c>
      <c r="T63" s="238">
        <v>0</v>
      </c>
      <c r="U63" s="239">
        <v>0</v>
      </c>
      <c r="V63" s="240">
        <v>0</v>
      </c>
      <c r="W63" s="241">
        <v>0</v>
      </c>
      <c r="X63" s="242">
        <v>0</v>
      </c>
      <c r="Y63" s="246">
        <v>0</v>
      </c>
      <c r="Z63" s="247">
        <v>0</v>
      </c>
      <c r="AA63" s="248">
        <v>0</v>
      </c>
      <c r="AB63" s="249">
        <v>0</v>
      </c>
      <c r="AC63" s="243">
        <f t="shared" si="4"/>
        <v>0</v>
      </c>
      <c r="AD63" s="518" t="s">
        <v>384</v>
      </c>
      <c r="AE63" s="585" t="s">
        <v>383</v>
      </c>
    </row>
    <row r="64" ht="12.75">
      <c r="A64" s="102"/>
    </row>
    <row r="65" spans="1:27" ht="21" thickBot="1">
      <c r="A65" s="102"/>
      <c r="AA65" s="220"/>
    </row>
    <row r="66" spans="1:14" ht="18.75" thickBot="1">
      <c r="A66" s="102"/>
      <c r="B66" s="18" t="s">
        <v>46</v>
      </c>
      <c r="E66" s="96">
        <f>SUM(E7:E65)</f>
        <v>15013470.22</v>
      </c>
      <c r="M66" s="97">
        <f>SUM(M7:M46)</f>
        <v>1919536.5099999998</v>
      </c>
      <c r="N66" s="586">
        <f>SUM(N7:N46)</f>
        <v>11977251.180000002</v>
      </c>
    </row>
    <row r="67" ht="13.5" thickBot="1">
      <c r="A67" s="102"/>
    </row>
    <row r="68" spans="1:13" ht="15.75" thickBot="1">
      <c r="A68" s="102"/>
      <c r="B68" s="19" t="s">
        <v>48</v>
      </c>
      <c r="C68" s="11"/>
      <c r="M68" s="61"/>
    </row>
    <row r="69" spans="1:2" ht="13.5" thickBot="1">
      <c r="A69" s="102"/>
      <c r="B69" s="10"/>
    </row>
    <row r="70" spans="1:3" ht="15.75" thickBot="1">
      <c r="A70" s="102"/>
      <c r="B70" s="20" t="s">
        <v>429</v>
      </c>
      <c r="C70" s="9"/>
    </row>
    <row r="71" ht="13.5" thickBot="1">
      <c r="A71" s="102"/>
    </row>
    <row r="72" spans="1:3" ht="15.75" thickBot="1">
      <c r="A72" s="102"/>
      <c r="B72" s="20" t="s">
        <v>430</v>
      </c>
      <c r="C72" s="17"/>
    </row>
    <row r="73" ht="12.75">
      <c r="A73" s="102"/>
    </row>
    <row r="74" ht="12.75">
      <c r="A74" s="102"/>
    </row>
    <row r="75" ht="12.75">
      <c r="A75" s="102"/>
    </row>
    <row r="76" ht="12.75">
      <c r="A76" s="102"/>
    </row>
    <row r="77" ht="12.75">
      <c r="A77" s="102"/>
    </row>
  </sheetData>
  <sheetProtection/>
  <mergeCells count="2">
    <mergeCell ref="A3:G3"/>
    <mergeCell ref="A4:E4"/>
  </mergeCells>
  <printOptions/>
  <pageMargins left="0.28" right="0.17" top="0.17" bottom="0.17" header="0.15748031496063" footer="0.17"/>
  <pageSetup horizontalDpi="600" verticalDpi="600" orientation="portrait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E76"/>
  <sheetViews>
    <sheetView tabSelected="1" zoomScale="80" zoomScaleNormal="80" zoomScaleSheetLayoutView="120" zoomScalePageLayoutView="0" workbookViewId="0" topLeftCell="A1">
      <selection activeCell="B63" sqref="B63"/>
    </sheetView>
  </sheetViews>
  <sheetFormatPr defaultColWidth="9.140625" defaultRowHeight="12.75"/>
  <cols>
    <col min="1" max="1" width="4.140625" style="0" customWidth="1"/>
    <col min="2" max="2" width="44.57421875" style="0" bestFit="1" customWidth="1"/>
    <col min="3" max="3" width="28.7109375" style="0" bestFit="1" customWidth="1"/>
    <col min="4" max="4" width="16.421875" style="0" bestFit="1" customWidth="1"/>
    <col min="5" max="5" width="18.8515625" style="0" bestFit="1" customWidth="1"/>
    <col min="6" max="6" width="14.8515625" style="0" bestFit="1" customWidth="1"/>
    <col min="7" max="9" width="15.00390625" style="0" bestFit="1" customWidth="1"/>
    <col min="10" max="10" width="14.8515625" style="0" bestFit="1" customWidth="1"/>
    <col min="11" max="11" width="11.8515625" style="0" customWidth="1"/>
    <col min="12" max="12" width="14.57421875" style="0" customWidth="1"/>
    <col min="13" max="13" width="23.7109375" style="0" customWidth="1"/>
    <col min="14" max="14" width="20.140625" style="0" bestFit="1" customWidth="1"/>
    <col min="15" max="15" width="10.7109375" style="0" bestFit="1" customWidth="1"/>
    <col min="16" max="16" width="10.421875" style="0" bestFit="1" customWidth="1"/>
    <col min="17" max="17" width="13.00390625" style="0" customWidth="1"/>
    <col min="18" max="18" width="13.8515625" style="0" customWidth="1"/>
    <col min="19" max="19" width="10.7109375" style="0" bestFit="1" customWidth="1"/>
    <col min="20" max="21" width="11.57421875" style="0" bestFit="1" customWidth="1"/>
    <col min="22" max="22" width="9.421875" style="0" bestFit="1" customWidth="1"/>
    <col min="23" max="24" width="13.28125" style="0" customWidth="1"/>
    <col min="25" max="27" width="13.7109375" style="0" bestFit="1" customWidth="1"/>
    <col min="28" max="28" width="21.8515625" style="0" customWidth="1"/>
    <col min="29" max="29" width="18.7109375" style="0" bestFit="1" customWidth="1"/>
    <col min="30" max="30" width="14.00390625" style="0" bestFit="1" customWidth="1"/>
    <col min="31" max="31" width="21.28125" style="0" customWidth="1"/>
  </cols>
  <sheetData>
    <row r="2" ht="13.5" thickBot="1"/>
    <row r="3" spans="1:22" ht="21" customHeight="1" thickBot="1">
      <c r="A3" s="621" t="s">
        <v>387</v>
      </c>
      <c r="B3" s="622"/>
      <c r="C3" s="622"/>
      <c r="D3" s="622"/>
      <c r="E3" s="622"/>
      <c r="F3" s="622"/>
      <c r="G3" s="623"/>
      <c r="H3" s="25"/>
      <c r="I3" s="62" t="s">
        <v>386</v>
      </c>
      <c r="J3" s="25"/>
      <c r="K3" s="25"/>
      <c r="O3" s="25"/>
      <c r="P3" s="25"/>
      <c r="Q3" s="25"/>
      <c r="R3" s="25"/>
      <c r="S3" s="25"/>
      <c r="T3" s="25"/>
      <c r="U3" s="25"/>
      <c r="V3" s="118"/>
    </row>
    <row r="4" spans="1:8" ht="21" customHeight="1" thickBot="1">
      <c r="A4" s="624" t="s">
        <v>437</v>
      </c>
      <c r="B4" s="625"/>
      <c r="C4" s="625"/>
      <c r="D4" s="625"/>
      <c r="E4" s="626"/>
      <c r="F4" s="25"/>
      <c r="G4" s="25"/>
      <c r="H4" s="25"/>
    </row>
    <row r="5" spans="1:24" ht="24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1"/>
      <c r="T5" s="1"/>
      <c r="U5" s="1"/>
      <c r="V5" s="1"/>
      <c r="W5" s="1"/>
      <c r="X5" s="1"/>
    </row>
    <row r="6" spans="1:31" ht="27.75" customHeight="1" thickBot="1" thickTop="1">
      <c r="A6" s="33" t="s">
        <v>25</v>
      </c>
      <c r="B6" s="34" t="s">
        <v>26</v>
      </c>
      <c r="C6" s="35" t="s">
        <v>43</v>
      </c>
      <c r="D6" s="36" t="s">
        <v>18</v>
      </c>
      <c r="E6" s="37" t="s">
        <v>19</v>
      </c>
      <c r="F6" s="38" t="s">
        <v>20</v>
      </c>
      <c r="G6" s="39" t="s">
        <v>21</v>
      </c>
      <c r="H6" s="39" t="s">
        <v>22</v>
      </c>
      <c r="I6" s="39" t="s">
        <v>23</v>
      </c>
      <c r="J6" s="39" t="s">
        <v>24</v>
      </c>
      <c r="K6" s="40" t="s">
        <v>28</v>
      </c>
      <c r="L6" s="40" t="s">
        <v>32</v>
      </c>
      <c r="M6" s="204" t="s">
        <v>193</v>
      </c>
      <c r="N6" s="205" t="s">
        <v>44</v>
      </c>
      <c r="O6" s="119" t="s">
        <v>68</v>
      </c>
      <c r="P6" s="119" t="s">
        <v>67</v>
      </c>
      <c r="Q6" s="119" t="s">
        <v>27</v>
      </c>
      <c r="R6" s="119" t="s">
        <v>53</v>
      </c>
      <c r="S6" s="119" t="s">
        <v>29</v>
      </c>
      <c r="T6" s="146" t="s">
        <v>28</v>
      </c>
      <c r="U6" s="146" t="s">
        <v>32</v>
      </c>
      <c r="V6" s="146" t="s">
        <v>185</v>
      </c>
      <c r="W6" s="146" t="s">
        <v>186</v>
      </c>
      <c r="X6" s="146" t="s">
        <v>204</v>
      </c>
      <c r="Y6" s="146" t="s">
        <v>205</v>
      </c>
      <c r="Z6" s="146" t="s">
        <v>206</v>
      </c>
      <c r="AA6" s="146" t="s">
        <v>207</v>
      </c>
      <c r="AB6" s="146" t="s">
        <v>208</v>
      </c>
      <c r="AC6" s="147" t="s">
        <v>199</v>
      </c>
      <c r="AD6" s="119" t="s">
        <v>33</v>
      </c>
      <c r="AE6" s="152" t="s">
        <v>30</v>
      </c>
    </row>
    <row r="7" spans="1:31" ht="23.25" thickBot="1">
      <c r="A7" s="26">
        <v>1</v>
      </c>
      <c r="B7" s="250" t="s">
        <v>438</v>
      </c>
      <c r="C7" s="275" t="s">
        <v>93</v>
      </c>
      <c r="D7" s="251" t="s">
        <v>95</v>
      </c>
      <c r="E7" s="252">
        <v>129873.7</v>
      </c>
      <c r="F7" s="253">
        <v>50000</v>
      </c>
      <c r="G7" s="253">
        <v>50000</v>
      </c>
      <c r="H7" s="253">
        <v>0</v>
      </c>
      <c r="I7" s="253">
        <v>0</v>
      </c>
      <c r="J7" s="253">
        <v>0</v>
      </c>
      <c r="K7" s="254">
        <v>0</v>
      </c>
      <c r="L7" s="253">
        <v>0</v>
      </c>
      <c r="M7" s="255">
        <f aca="true" t="shared" si="0" ref="M7:M42">F7+G7+H7+I7+J7+K7+L7</f>
        <v>100000</v>
      </c>
      <c r="N7" s="256">
        <f aca="true" t="shared" si="1" ref="N7:N42">E7-F7-G7-H7-I7-J7-K7-L7</f>
        <v>29873.699999999997</v>
      </c>
      <c r="O7" s="257">
        <v>29690.8</v>
      </c>
      <c r="P7" s="249">
        <v>0</v>
      </c>
      <c r="Q7" s="249">
        <v>0</v>
      </c>
      <c r="R7" s="249">
        <v>0</v>
      </c>
      <c r="S7" s="249">
        <v>0</v>
      </c>
      <c r="T7" s="249">
        <v>0</v>
      </c>
      <c r="U7" s="249">
        <v>0</v>
      </c>
      <c r="V7" s="249">
        <v>0</v>
      </c>
      <c r="W7" s="249">
        <v>0</v>
      </c>
      <c r="X7" s="249">
        <v>0</v>
      </c>
      <c r="Y7" s="249">
        <v>0</v>
      </c>
      <c r="Z7" s="249">
        <v>0</v>
      </c>
      <c r="AA7" s="249">
        <v>0</v>
      </c>
      <c r="AB7" s="249">
        <v>0</v>
      </c>
      <c r="AC7" s="258">
        <f>O7+P7+Q7+R7+S7+T7+U7+V7+W7+X7+Y7+Z7+AA7+AB7</f>
        <v>29690.8</v>
      </c>
      <c r="AD7" s="259" t="s">
        <v>37</v>
      </c>
      <c r="AE7" s="260" t="s">
        <v>96</v>
      </c>
    </row>
    <row r="8" spans="1:31" ht="23.25" thickBot="1">
      <c r="A8" s="317">
        <v>2</v>
      </c>
      <c r="B8" s="31" t="s">
        <v>439</v>
      </c>
      <c r="C8" s="276" t="s">
        <v>0</v>
      </c>
      <c r="D8" s="28" t="s">
        <v>1</v>
      </c>
      <c r="E8" s="29">
        <v>649285.3</v>
      </c>
      <c r="F8" s="87">
        <v>50000</v>
      </c>
      <c r="G8" s="88">
        <v>50000</v>
      </c>
      <c r="H8" s="89">
        <v>63745.57</v>
      </c>
      <c r="I8" s="79">
        <v>76693.24</v>
      </c>
      <c r="J8" s="80">
        <v>50066.6</v>
      </c>
      <c r="K8" s="81">
        <v>50000</v>
      </c>
      <c r="L8" s="82">
        <v>20366.1</v>
      </c>
      <c r="M8" s="157">
        <f t="shared" si="0"/>
        <v>360871.50999999995</v>
      </c>
      <c r="N8" s="154">
        <f t="shared" si="1"/>
        <v>288413.7900000001</v>
      </c>
      <c r="O8" s="233">
        <v>50000</v>
      </c>
      <c r="P8" s="234">
        <v>100000</v>
      </c>
      <c r="Q8" s="235">
        <v>26052.62</v>
      </c>
      <c r="R8" s="236">
        <v>0</v>
      </c>
      <c r="S8" s="237">
        <v>0</v>
      </c>
      <c r="T8" s="238">
        <v>0</v>
      </c>
      <c r="U8" s="239">
        <v>0</v>
      </c>
      <c r="V8" s="240">
        <v>0</v>
      </c>
      <c r="W8" s="241">
        <v>0</v>
      </c>
      <c r="X8" s="242">
        <v>0</v>
      </c>
      <c r="Y8" s="246">
        <v>0</v>
      </c>
      <c r="Z8" s="247">
        <v>0</v>
      </c>
      <c r="AA8" s="248">
        <v>0</v>
      </c>
      <c r="AB8" s="249">
        <v>0</v>
      </c>
      <c r="AC8" s="243">
        <f aca="true" t="shared" si="2" ref="AC8:AC49">O8+P8+Q8+R8+S8+T8+U8+V8+W8+X8+Y8+Z8+AA8+AB8</f>
        <v>176052.62</v>
      </c>
      <c r="AD8" s="52" t="s">
        <v>37</v>
      </c>
      <c r="AE8" s="222" t="s">
        <v>60</v>
      </c>
    </row>
    <row r="9" spans="1:31" ht="26.25" thickBot="1">
      <c r="A9" s="26">
        <v>3</v>
      </c>
      <c r="B9" s="270" t="s">
        <v>440</v>
      </c>
      <c r="C9" s="282" t="s">
        <v>223</v>
      </c>
      <c r="D9" s="30" t="s">
        <v>212</v>
      </c>
      <c r="E9" s="53">
        <v>57770.33</v>
      </c>
      <c r="F9" s="77">
        <v>28000</v>
      </c>
      <c r="G9" s="77">
        <v>0</v>
      </c>
      <c r="H9" s="77">
        <v>0</v>
      </c>
      <c r="I9" s="77">
        <v>0</v>
      </c>
      <c r="J9" s="77">
        <v>0</v>
      </c>
      <c r="K9" s="78">
        <v>0</v>
      </c>
      <c r="L9" s="77">
        <v>0</v>
      </c>
      <c r="M9" s="158">
        <f t="shared" si="0"/>
        <v>28000</v>
      </c>
      <c r="N9" s="154">
        <f t="shared" si="1"/>
        <v>29770.33</v>
      </c>
      <c r="O9" s="233">
        <v>17027.85</v>
      </c>
      <c r="P9" s="234">
        <v>0</v>
      </c>
      <c r="Q9" s="235">
        <v>0</v>
      </c>
      <c r="R9" s="236">
        <v>0</v>
      </c>
      <c r="S9" s="237">
        <v>0</v>
      </c>
      <c r="T9" s="238">
        <v>0</v>
      </c>
      <c r="U9" s="239">
        <v>0</v>
      </c>
      <c r="V9" s="240">
        <v>0</v>
      </c>
      <c r="W9" s="241">
        <v>0</v>
      </c>
      <c r="X9" s="242">
        <v>0</v>
      </c>
      <c r="Y9" s="246">
        <v>0</v>
      </c>
      <c r="Z9" s="247">
        <v>0</v>
      </c>
      <c r="AA9" s="248">
        <v>0</v>
      </c>
      <c r="AB9" s="249">
        <v>0</v>
      </c>
      <c r="AC9" s="243">
        <f t="shared" si="2"/>
        <v>17027.85</v>
      </c>
      <c r="AD9" s="123" t="s">
        <v>55</v>
      </c>
      <c r="AE9" s="223" t="s">
        <v>119</v>
      </c>
    </row>
    <row r="10" spans="1:31" ht="34.5" thickBot="1">
      <c r="A10" s="26">
        <v>4</v>
      </c>
      <c r="B10" s="267" t="s">
        <v>98</v>
      </c>
      <c r="C10" s="283" t="s">
        <v>100</v>
      </c>
      <c r="D10" s="251" t="s">
        <v>99</v>
      </c>
      <c r="E10" s="261">
        <v>341520</v>
      </c>
      <c r="F10" s="253">
        <v>94609.32</v>
      </c>
      <c r="G10" s="253">
        <v>0</v>
      </c>
      <c r="H10" s="253">
        <v>0</v>
      </c>
      <c r="I10" s="253">
        <v>0</v>
      </c>
      <c r="J10" s="253">
        <v>0</v>
      </c>
      <c r="K10" s="254">
        <v>0</v>
      </c>
      <c r="L10" s="253">
        <v>0</v>
      </c>
      <c r="M10" s="255">
        <f t="shared" si="0"/>
        <v>94609.32</v>
      </c>
      <c r="N10" s="256">
        <f t="shared" si="1"/>
        <v>246910.68</v>
      </c>
      <c r="O10" s="257">
        <v>200000</v>
      </c>
      <c r="P10" s="249">
        <v>46909.85</v>
      </c>
      <c r="Q10" s="249">
        <v>0</v>
      </c>
      <c r="R10" s="249">
        <v>0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0</v>
      </c>
      <c r="AB10" s="249">
        <v>0</v>
      </c>
      <c r="AC10" s="258">
        <f t="shared" si="2"/>
        <v>246909.85</v>
      </c>
      <c r="AD10" s="268" t="s">
        <v>34</v>
      </c>
      <c r="AE10" s="269" t="s">
        <v>101</v>
      </c>
    </row>
    <row r="11" spans="1:31" ht="51.75" thickBot="1">
      <c r="A11" s="26">
        <v>5</v>
      </c>
      <c r="B11" s="358" t="s">
        <v>102</v>
      </c>
      <c r="C11" s="359" t="s">
        <v>104</v>
      </c>
      <c r="D11" s="360" t="s">
        <v>103</v>
      </c>
      <c r="E11" s="361">
        <v>324680</v>
      </c>
      <c r="F11" s="362">
        <v>25554</v>
      </c>
      <c r="G11" s="363">
        <v>20550.15</v>
      </c>
      <c r="H11" s="362">
        <v>15243.1</v>
      </c>
      <c r="I11" s="362">
        <v>15067.54</v>
      </c>
      <c r="J11" s="362">
        <v>0</v>
      </c>
      <c r="K11" s="364">
        <v>0</v>
      </c>
      <c r="L11" s="362">
        <v>0</v>
      </c>
      <c r="M11" s="365">
        <f t="shared" si="0"/>
        <v>76414.79000000001</v>
      </c>
      <c r="N11" s="366">
        <f t="shared" si="1"/>
        <v>248265.21</v>
      </c>
      <c r="O11" s="367">
        <v>50164</v>
      </c>
      <c r="P11" s="368">
        <v>40213</v>
      </c>
      <c r="Q11" s="368">
        <v>45149</v>
      </c>
      <c r="R11" s="368">
        <v>47453.5</v>
      </c>
      <c r="S11" s="368">
        <v>65005.5</v>
      </c>
      <c r="T11" s="368">
        <v>0</v>
      </c>
      <c r="U11" s="368">
        <v>0</v>
      </c>
      <c r="V11" s="368">
        <v>0</v>
      </c>
      <c r="W11" s="368">
        <v>0</v>
      </c>
      <c r="X11" s="368">
        <v>0</v>
      </c>
      <c r="Y11" s="368">
        <v>0</v>
      </c>
      <c r="Z11" s="368">
        <v>0</v>
      </c>
      <c r="AA11" s="368">
        <v>0</v>
      </c>
      <c r="AB11" s="368">
        <v>0</v>
      </c>
      <c r="AC11" s="369">
        <f t="shared" si="2"/>
        <v>247985</v>
      </c>
      <c r="AD11" s="370" t="s">
        <v>42</v>
      </c>
      <c r="AE11" s="371" t="s">
        <v>105</v>
      </c>
    </row>
    <row r="12" spans="1:31" ht="54" customHeight="1" thickBot="1">
      <c r="A12" s="386">
        <v>6</v>
      </c>
      <c r="B12" s="387" t="s">
        <v>441</v>
      </c>
      <c r="C12" s="359" t="s">
        <v>3</v>
      </c>
      <c r="D12" s="360" t="s">
        <v>4</v>
      </c>
      <c r="E12" s="361">
        <v>290303.6</v>
      </c>
      <c r="F12" s="362">
        <v>50000</v>
      </c>
      <c r="G12" s="362">
        <v>50000</v>
      </c>
      <c r="H12" s="362">
        <v>60600</v>
      </c>
      <c r="I12" s="362">
        <v>80500</v>
      </c>
      <c r="J12" s="362">
        <v>19500</v>
      </c>
      <c r="K12" s="364">
        <v>0</v>
      </c>
      <c r="L12" s="362">
        <v>0</v>
      </c>
      <c r="M12" s="365">
        <f t="shared" si="0"/>
        <v>260600</v>
      </c>
      <c r="N12" s="366">
        <f t="shared" si="1"/>
        <v>29703.599999999977</v>
      </c>
      <c r="O12" s="367">
        <v>29193</v>
      </c>
      <c r="P12" s="368">
        <v>0</v>
      </c>
      <c r="Q12" s="368">
        <v>0</v>
      </c>
      <c r="R12" s="368">
        <v>0</v>
      </c>
      <c r="S12" s="368">
        <v>0</v>
      </c>
      <c r="T12" s="368">
        <v>0</v>
      </c>
      <c r="U12" s="368">
        <v>0</v>
      </c>
      <c r="V12" s="368">
        <v>0</v>
      </c>
      <c r="W12" s="368">
        <v>0</v>
      </c>
      <c r="X12" s="368">
        <v>0</v>
      </c>
      <c r="Y12" s="368">
        <v>0</v>
      </c>
      <c r="Z12" s="368">
        <v>0</v>
      </c>
      <c r="AA12" s="368">
        <v>0</v>
      </c>
      <c r="AB12" s="368">
        <v>0</v>
      </c>
      <c r="AC12" s="369">
        <f t="shared" si="2"/>
        <v>29193</v>
      </c>
      <c r="AD12" s="370" t="s">
        <v>42</v>
      </c>
      <c r="AE12" s="379" t="s">
        <v>5</v>
      </c>
    </row>
    <row r="13" spans="1:31" ht="46.5" customHeight="1" thickBot="1">
      <c r="A13" s="26">
        <v>7</v>
      </c>
      <c r="B13" s="289" t="s">
        <v>6</v>
      </c>
      <c r="C13" s="281" t="s">
        <v>304</v>
      </c>
      <c r="D13" s="30" t="s">
        <v>8</v>
      </c>
      <c r="E13" s="95">
        <v>196936.25</v>
      </c>
      <c r="F13" s="93">
        <v>50000</v>
      </c>
      <c r="G13" s="93">
        <v>50000</v>
      </c>
      <c r="H13" s="93">
        <v>50000</v>
      </c>
      <c r="I13" s="93">
        <v>0</v>
      </c>
      <c r="J13" s="93">
        <v>0</v>
      </c>
      <c r="K13" s="94">
        <v>0</v>
      </c>
      <c r="L13" s="93">
        <v>0</v>
      </c>
      <c r="M13" s="159">
        <f t="shared" si="0"/>
        <v>150000</v>
      </c>
      <c r="N13" s="154">
        <f t="shared" si="1"/>
        <v>46936.25</v>
      </c>
      <c r="O13" s="600">
        <v>0</v>
      </c>
      <c r="P13" s="601">
        <v>0</v>
      </c>
      <c r="Q13" s="601">
        <v>0</v>
      </c>
      <c r="R13" s="601">
        <v>0</v>
      </c>
      <c r="S13" s="601">
        <v>0</v>
      </c>
      <c r="T13" s="601">
        <v>0</v>
      </c>
      <c r="U13" s="601">
        <v>0</v>
      </c>
      <c r="V13" s="601">
        <v>0</v>
      </c>
      <c r="W13" s="601">
        <v>0</v>
      </c>
      <c r="X13" s="601">
        <v>0</v>
      </c>
      <c r="Y13" s="601">
        <v>0</v>
      </c>
      <c r="Z13" s="601">
        <v>0</v>
      </c>
      <c r="AA13" s="601">
        <v>0</v>
      </c>
      <c r="AB13" s="601">
        <v>0</v>
      </c>
      <c r="AC13" s="602">
        <f t="shared" si="2"/>
        <v>0</v>
      </c>
      <c r="AD13" s="605" t="s">
        <v>55</v>
      </c>
      <c r="AE13" s="604" t="s">
        <v>9</v>
      </c>
    </row>
    <row r="14" spans="1:31" ht="24.75" thickBot="1">
      <c r="A14" s="386">
        <v>8</v>
      </c>
      <c r="B14" s="372" t="s">
        <v>442</v>
      </c>
      <c r="C14" s="373" t="s">
        <v>92</v>
      </c>
      <c r="D14" s="360" t="s">
        <v>11</v>
      </c>
      <c r="E14" s="374">
        <v>186929.08</v>
      </c>
      <c r="F14" s="363">
        <v>50000</v>
      </c>
      <c r="G14" s="375">
        <v>37362.51</v>
      </c>
      <c r="H14" s="375">
        <v>0</v>
      </c>
      <c r="I14" s="375">
        <v>0</v>
      </c>
      <c r="J14" s="375">
        <v>0</v>
      </c>
      <c r="K14" s="376">
        <v>0</v>
      </c>
      <c r="L14" s="375">
        <v>0</v>
      </c>
      <c r="M14" s="377">
        <f t="shared" si="0"/>
        <v>87362.51000000001</v>
      </c>
      <c r="N14" s="366">
        <f t="shared" si="1"/>
        <v>99566.56999999998</v>
      </c>
      <c r="O14" s="367">
        <v>50000</v>
      </c>
      <c r="P14" s="368">
        <v>48586.21</v>
      </c>
      <c r="Q14" s="368">
        <v>0</v>
      </c>
      <c r="R14" s="368">
        <v>0</v>
      </c>
      <c r="S14" s="368">
        <v>0</v>
      </c>
      <c r="T14" s="368">
        <v>0</v>
      </c>
      <c r="U14" s="368">
        <v>0</v>
      </c>
      <c r="V14" s="368">
        <v>0</v>
      </c>
      <c r="W14" s="368">
        <v>0</v>
      </c>
      <c r="X14" s="368">
        <v>0</v>
      </c>
      <c r="Y14" s="368">
        <v>0</v>
      </c>
      <c r="Z14" s="368">
        <v>0</v>
      </c>
      <c r="AA14" s="368">
        <v>0</v>
      </c>
      <c r="AB14" s="368">
        <v>0</v>
      </c>
      <c r="AC14" s="369">
        <f t="shared" si="2"/>
        <v>98586.20999999999</v>
      </c>
      <c r="AD14" s="378" t="s">
        <v>42</v>
      </c>
      <c r="AE14" s="379" t="s">
        <v>12</v>
      </c>
    </row>
    <row r="15" spans="1:31" ht="35.25" customHeight="1" thickBot="1">
      <c r="A15" s="317">
        <v>9</v>
      </c>
      <c r="B15" s="592" t="s">
        <v>443</v>
      </c>
      <c r="C15" s="593" t="s">
        <v>303</v>
      </c>
      <c r="D15" s="594" t="s">
        <v>14</v>
      </c>
      <c r="E15" s="595">
        <v>247076</v>
      </c>
      <c r="F15" s="596">
        <v>50000</v>
      </c>
      <c r="G15" s="596">
        <v>50000</v>
      </c>
      <c r="H15" s="596">
        <v>50000</v>
      </c>
      <c r="I15" s="596">
        <v>0</v>
      </c>
      <c r="J15" s="596">
        <v>0</v>
      </c>
      <c r="K15" s="597">
        <v>0</v>
      </c>
      <c r="L15" s="596">
        <v>0</v>
      </c>
      <c r="M15" s="598">
        <f t="shared" si="0"/>
        <v>150000</v>
      </c>
      <c r="N15" s="599">
        <f t="shared" si="1"/>
        <v>97076</v>
      </c>
      <c r="O15" s="600">
        <v>50000</v>
      </c>
      <c r="P15" s="601">
        <v>47076</v>
      </c>
      <c r="Q15" s="601">
        <v>0</v>
      </c>
      <c r="R15" s="601">
        <v>0</v>
      </c>
      <c r="S15" s="601">
        <v>0</v>
      </c>
      <c r="T15" s="601">
        <v>0</v>
      </c>
      <c r="U15" s="601">
        <v>0</v>
      </c>
      <c r="V15" s="601">
        <v>0</v>
      </c>
      <c r="W15" s="601">
        <v>0</v>
      </c>
      <c r="X15" s="601">
        <v>0</v>
      </c>
      <c r="Y15" s="601">
        <v>0</v>
      </c>
      <c r="Z15" s="601">
        <v>0</v>
      </c>
      <c r="AA15" s="601">
        <v>0</v>
      </c>
      <c r="AB15" s="601">
        <v>0</v>
      </c>
      <c r="AC15" s="602">
        <f t="shared" si="2"/>
        <v>97076</v>
      </c>
      <c r="AD15" s="603" t="s">
        <v>16</v>
      </c>
      <c r="AE15" s="604" t="s">
        <v>17</v>
      </c>
    </row>
    <row r="16" spans="1:31" ht="28.5" customHeight="1" thickBot="1">
      <c r="A16" s="433">
        <v>10</v>
      </c>
      <c r="B16" s="380" t="s">
        <v>444</v>
      </c>
      <c r="C16" s="381" t="s">
        <v>224</v>
      </c>
      <c r="D16" s="360" t="s">
        <v>15</v>
      </c>
      <c r="E16" s="382">
        <v>318073.97</v>
      </c>
      <c r="F16" s="363">
        <v>50000</v>
      </c>
      <c r="G16" s="363">
        <v>0</v>
      </c>
      <c r="H16" s="363">
        <v>0</v>
      </c>
      <c r="I16" s="363">
        <v>0</v>
      </c>
      <c r="J16" s="363">
        <v>0</v>
      </c>
      <c r="K16" s="383">
        <v>0</v>
      </c>
      <c r="L16" s="363">
        <v>0</v>
      </c>
      <c r="M16" s="384">
        <f t="shared" si="0"/>
        <v>50000</v>
      </c>
      <c r="N16" s="366">
        <f t="shared" si="1"/>
        <v>268073.97</v>
      </c>
      <c r="O16" s="367">
        <v>200000</v>
      </c>
      <c r="P16" s="368">
        <v>43250.91</v>
      </c>
      <c r="Q16" s="368">
        <v>0</v>
      </c>
      <c r="R16" s="368">
        <v>0</v>
      </c>
      <c r="S16" s="368">
        <v>0</v>
      </c>
      <c r="T16" s="368">
        <v>0</v>
      </c>
      <c r="U16" s="368">
        <v>0</v>
      </c>
      <c r="V16" s="368">
        <v>0</v>
      </c>
      <c r="W16" s="368">
        <v>0</v>
      </c>
      <c r="X16" s="368">
        <v>0</v>
      </c>
      <c r="Y16" s="368">
        <v>0</v>
      </c>
      <c r="Z16" s="368">
        <v>0</v>
      </c>
      <c r="AA16" s="368">
        <v>0</v>
      </c>
      <c r="AB16" s="368">
        <v>0</v>
      </c>
      <c r="AC16" s="369">
        <f t="shared" si="2"/>
        <v>243250.91</v>
      </c>
      <c r="AD16" s="385" t="s">
        <v>16</v>
      </c>
      <c r="AE16" s="371" t="s">
        <v>96</v>
      </c>
    </row>
    <row r="17" spans="1:31" ht="26.25" thickBot="1">
      <c r="A17" s="6">
        <v>11</v>
      </c>
      <c r="B17" s="290" t="s">
        <v>445</v>
      </c>
      <c r="C17" s="278" t="s">
        <v>107</v>
      </c>
      <c r="D17" s="134" t="s">
        <v>124</v>
      </c>
      <c r="E17" s="135">
        <v>62088.13</v>
      </c>
      <c r="F17" s="136">
        <v>55109</v>
      </c>
      <c r="G17" s="136">
        <v>0</v>
      </c>
      <c r="H17" s="136">
        <v>0</v>
      </c>
      <c r="I17" s="136">
        <v>0</v>
      </c>
      <c r="J17" s="136">
        <v>0</v>
      </c>
      <c r="K17" s="137">
        <v>0</v>
      </c>
      <c r="L17" s="136">
        <v>0</v>
      </c>
      <c r="M17" s="162">
        <f t="shared" si="0"/>
        <v>55109</v>
      </c>
      <c r="N17" s="155">
        <f t="shared" si="1"/>
        <v>6979.129999999997</v>
      </c>
      <c r="O17" s="233">
        <v>0</v>
      </c>
      <c r="P17" s="234">
        <v>0</v>
      </c>
      <c r="Q17" s="235">
        <v>0</v>
      </c>
      <c r="R17" s="236">
        <v>0</v>
      </c>
      <c r="S17" s="237">
        <v>0</v>
      </c>
      <c r="T17" s="238">
        <v>0</v>
      </c>
      <c r="U17" s="239">
        <v>0</v>
      </c>
      <c r="V17" s="240">
        <v>0</v>
      </c>
      <c r="W17" s="241">
        <v>0</v>
      </c>
      <c r="X17" s="242">
        <v>0</v>
      </c>
      <c r="Y17" s="246">
        <v>0</v>
      </c>
      <c r="Z17" s="247">
        <v>0</v>
      </c>
      <c r="AA17" s="248">
        <v>0</v>
      </c>
      <c r="AB17" s="249">
        <v>0</v>
      </c>
      <c r="AC17" s="243">
        <f t="shared" si="2"/>
        <v>0</v>
      </c>
      <c r="AD17" s="228" t="s">
        <v>35</v>
      </c>
      <c r="AE17" s="224" t="s">
        <v>16</v>
      </c>
    </row>
    <row r="18" spans="1:31" ht="23.25" thickBot="1">
      <c r="A18" s="536">
        <v>12</v>
      </c>
      <c r="B18" s="610" t="s">
        <v>108</v>
      </c>
      <c r="C18" s="611" t="s">
        <v>109</v>
      </c>
      <c r="D18" s="594" t="s">
        <v>120</v>
      </c>
      <c r="E18" s="612">
        <v>342717.17</v>
      </c>
      <c r="F18" s="596">
        <v>50000</v>
      </c>
      <c r="G18" s="613">
        <v>50000</v>
      </c>
      <c r="H18" s="613">
        <v>50000</v>
      </c>
      <c r="I18" s="613">
        <v>50000</v>
      </c>
      <c r="J18" s="613">
        <v>0</v>
      </c>
      <c r="K18" s="614">
        <v>0</v>
      </c>
      <c r="L18" s="613">
        <v>0</v>
      </c>
      <c r="M18" s="615">
        <f t="shared" si="0"/>
        <v>200000</v>
      </c>
      <c r="N18" s="599">
        <f t="shared" si="1"/>
        <v>142717.16999999998</v>
      </c>
      <c r="O18" s="600">
        <v>100000</v>
      </c>
      <c r="P18" s="601">
        <v>42495.47</v>
      </c>
      <c r="Q18" s="601">
        <v>0</v>
      </c>
      <c r="R18" s="601">
        <v>0</v>
      </c>
      <c r="S18" s="601">
        <v>0</v>
      </c>
      <c r="T18" s="601">
        <v>0</v>
      </c>
      <c r="U18" s="601">
        <v>0</v>
      </c>
      <c r="V18" s="601">
        <v>0</v>
      </c>
      <c r="W18" s="601">
        <v>0</v>
      </c>
      <c r="X18" s="601">
        <v>0</v>
      </c>
      <c r="Y18" s="601">
        <v>0</v>
      </c>
      <c r="Z18" s="601">
        <v>0</v>
      </c>
      <c r="AA18" s="601">
        <v>0</v>
      </c>
      <c r="AB18" s="601">
        <v>0</v>
      </c>
      <c r="AC18" s="602">
        <f t="shared" si="2"/>
        <v>142495.47</v>
      </c>
      <c r="AD18" s="616" t="s">
        <v>45</v>
      </c>
      <c r="AE18" s="617" t="s">
        <v>121</v>
      </c>
    </row>
    <row r="19" spans="1:31" ht="26.25" thickBot="1">
      <c r="A19" s="434">
        <v>13</v>
      </c>
      <c r="B19" s="435" t="s">
        <v>446</v>
      </c>
      <c r="C19" s="436" t="s">
        <v>110</v>
      </c>
      <c r="D19" s="417" t="s">
        <v>123</v>
      </c>
      <c r="E19" s="418">
        <v>80286.6</v>
      </c>
      <c r="F19" s="420">
        <v>20000</v>
      </c>
      <c r="G19" s="420">
        <v>0</v>
      </c>
      <c r="H19" s="420">
        <v>0</v>
      </c>
      <c r="I19" s="420">
        <v>0</v>
      </c>
      <c r="J19" s="420">
        <v>0</v>
      </c>
      <c r="K19" s="437">
        <v>0</v>
      </c>
      <c r="L19" s="420">
        <v>0</v>
      </c>
      <c r="M19" s="422">
        <f t="shared" si="0"/>
        <v>20000</v>
      </c>
      <c r="N19" s="423">
        <f t="shared" si="1"/>
        <v>60286.600000000006</v>
      </c>
      <c r="O19" s="424">
        <v>48471.73</v>
      </c>
      <c r="P19" s="425">
        <v>0</v>
      </c>
      <c r="Q19" s="425">
        <v>0</v>
      </c>
      <c r="R19" s="425">
        <v>0</v>
      </c>
      <c r="S19" s="425">
        <v>0</v>
      </c>
      <c r="T19" s="425">
        <v>0</v>
      </c>
      <c r="U19" s="425">
        <v>0</v>
      </c>
      <c r="V19" s="425">
        <v>0</v>
      </c>
      <c r="W19" s="425">
        <v>0</v>
      </c>
      <c r="X19" s="425">
        <v>0</v>
      </c>
      <c r="Y19" s="425">
        <v>0</v>
      </c>
      <c r="Z19" s="425">
        <v>0</v>
      </c>
      <c r="AA19" s="425">
        <v>0</v>
      </c>
      <c r="AB19" s="425">
        <v>0</v>
      </c>
      <c r="AC19" s="426">
        <f t="shared" si="2"/>
        <v>48471.73</v>
      </c>
      <c r="AD19" s="438" t="s">
        <v>36</v>
      </c>
      <c r="AE19" s="439" t="s">
        <v>122</v>
      </c>
    </row>
    <row r="20" spans="1:31" ht="26.25" thickBot="1">
      <c r="A20" s="6">
        <v>14</v>
      </c>
      <c r="B20" s="380" t="s">
        <v>111</v>
      </c>
      <c r="C20" s="388" t="s">
        <v>112</v>
      </c>
      <c r="D20" s="360" t="s">
        <v>126</v>
      </c>
      <c r="E20" s="361">
        <v>486367.86</v>
      </c>
      <c r="F20" s="363">
        <v>50000</v>
      </c>
      <c r="G20" s="363">
        <v>61772.76</v>
      </c>
      <c r="H20" s="363">
        <v>67700</v>
      </c>
      <c r="I20" s="363">
        <v>100000</v>
      </c>
      <c r="J20" s="363">
        <v>0</v>
      </c>
      <c r="K20" s="383">
        <v>0</v>
      </c>
      <c r="L20" s="363">
        <v>0</v>
      </c>
      <c r="M20" s="384">
        <f t="shared" si="0"/>
        <v>279472.76</v>
      </c>
      <c r="N20" s="366">
        <f t="shared" si="1"/>
        <v>206895.09999999998</v>
      </c>
      <c r="O20" s="367">
        <v>100000</v>
      </c>
      <c r="P20" s="368">
        <v>50000</v>
      </c>
      <c r="Q20" s="368">
        <v>50000</v>
      </c>
      <c r="R20" s="368">
        <v>106473.21</v>
      </c>
      <c r="S20" s="368">
        <v>0</v>
      </c>
      <c r="T20" s="368">
        <v>0</v>
      </c>
      <c r="U20" s="368">
        <v>0</v>
      </c>
      <c r="V20" s="368">
        <v>0</v>
      </c>
      <c r="W20" s="368">
        <v>0</v>
      </c>
      <c r="X20" s="368">
        <v>0</v>
      </c>
      <c r="Y20" s="368">
        <v>0</v>
      </c>
      <c r="Z20" s="368">
        <v>0</v>
      </c>
      <c r="AA20" s="368">
        <v>0</v>
      </c>
      <c r="AB20" s="368">
        <v>0</v>
      </c>
      <c r="AC20" s="369">
        <f t="shared" si="2"/>
        <v>306473.21</v>
      </c>
      <c r="AD20" s="389" t="s">
        <v>42</v>
      </c>
      <c r="AE20" s="390" t="s">
        <v>125</v>
      </c>
    </row>
    <row r="21" spans="1:31" ht="36.75" thickBot="1">
      <c r="A21" s="537">
        <v>15</v>
      </c>
      <c r="B21" s="538" t="s">
        <v>447</v>
      </c>
      <c r="C21" s="539" t="s">
        <v>50</v>
      </c>
      <c r="D21" s="540" t="s">
        <v>128</v>
      </c>
      <c r="E21" s="541">
        <v>299695.53</v>
      </c>
      <c r="F21" s="542">
        <v>50000</v>
      </c>
      <c r="G21" s="542">
        <v>123636</v>
      </c>
      <c r="H21" s="542">
        <v>0</v>
      </c>
      <c r="I21" s="542">
        <v>0</v>
      </c>
      <c r="J21" s="542">
        <v>0</v>
      </c>
      <c r="K21" s="543">
        <v>0</v>
      </c>
      <c r="L21" s="542">
        <v>0</v>
      </c>
      <c r="M21" s="544">
        <f t="shared" si="0"/>
        <v>173636</v>
      </c>
      <c r="N21" s="545">
        <f t="shared" si="1"/>
        <v>126059.53000000003</v>
      </c>
      <c r="O21" s="546">
        <v>125421.06</v>
      </c>
      <c r="P21" s="547">
        <v>0</v>
      </c>
      <c r="Q21" s="547">
        <v>0</v>
      </c>
      <c r="R21" s="547">
        <v>0</v>
      </c>
      <c r="S21" s="547">
        <v>0</v>
      </c>
      <c r="T21" s="547">
        <v>0</v>
      </c>
      <c r="U21" s="547">
        <v>0</v>
      </c>
      <c r="V21" s="547">
        <v>0</v>
      </c>
      <c r="W21" s="547">
        <v>0</v>
      </c>
      <c r="X21" s="547">
        <v>0</v>
      </c>
      <c r="Y21" s="547">
        <v>0</v>
      </c>
      <c r="Z21" s="547">
        <v>0</v>
      </c>
      <c r="AA21" s="547">
        <v>0</v>
      </c>
      <c r="AB21" s="547">
        <v>0</v>
      </c>
      <c r="AC21" s="548">
        <f t="shared" si="2"/>
        <v>125421.06</v>
      </c>
      <c r="AD21" s="549" t="s">
        <v>40</v>
      </c>
      <c r="AE21" s="550" t="s">
        <v>127</v>
      </c>
    </row>
    <row r="22" spans="1:31" ht="40.5" customHeight="1" thickBot="1">
      <c r="A22" s="446">
        <v>16</v>
      </c>
      <c r="B22" s="54" t="s">
        <v>448</v>
      </c>
      <c r="C22" s="125" t="s">
        <v>118</v>
      </c>
      <c r="D22" s="28" t="s">
        <v>129</v>
      </c>
      <c r="E22" s="29">
        <v>235032.1</v>
      </c>
      <c r="F22" s="16">
        <v>50000</v>
      </c>
      <c r="G22" s="13">
        <v>50000</v>
      </c>
      <c r="H22" s="14">
        <v>50000</v>
      </c>
      <c r="I22" s="22">
        <v>0</v>
      </c>
      <c r="J22" s="23">
        <v>0</v>
      </c>
      <c r="K22" s="15">
        <v>0</v>
      </c>
      <c r="L22" s="83">
        <v>0</v>
      </c>
      <c r="M22" s="161">
        <f t="shared" si="0"/>
        <v>150000</v>
      </c>
      <c r="N22" s="154">
        <f t="shared" si="1"/>
        <v>85032.1</v>
      </c>
      <c r="O22" s="233">
        <v>0</v>
      </c>
      <c r="P22" s="234">
        <v>0</v>
      </c>
      <c r="Q22" s="235">
        <v>0</v>
      </c>
      <c r="R22" s="236">
        <v>0</v>
      </c>
      <c r="S22" s="237">
        <v>0</v>
      </c>
      <c r="T22" s="238">
        <v>0</v>
      </c>
      <c r="U22" s="239">
        <v>0</v>
      </c>
      <c r="V22" s="240">
        <v>0</v>
      </c>
      <c r="W22" s="241">
        <v>0</v>
      </c>
      <c r="X22" s="242">
        <v>0</v>
      </c>
      <c r="Y22" s="246">
        <v>0</v>
      </c>
      <c r="Z22" s="247">
        <v>0</v>
      </c>
      <c r="AA22" s="248">
        <v>0</v>
      </c>
      <c r="AB22" s="249">
        <v>0</v>
      </c>
      <c r="AC22" s="243">
        <f t="shared" si="2"/>
        <v>0</v>
      </c>
      <c r="AD22" s="230" t="s">
        <v>45</v>
      </c>
      <c r="AE22" s="225" t="s">
        <v>130</v>
      </c>
    </row>
    <row r="23" spans="1:31" ht="51.75" thickBot="1">
      <c r="A23" s="499">
        <v>17</v>
      </c>
      <c r="B23" s="500" t="s">
        <v>449</v>
      </c>
      <c r="C23" s="474" t="s">
        <v>113</v>
      </c>
      <c r="D23" s="449" t="s">
        <v>134</v>
      </c>
      <c r="E23" s="450">
        <v>248022.44</v>
      </c>
      <c r="F23" s="452">
        <v>50000</v>
      </c>
      <c r="G23" s="452">
        <v>50000</v>
      </c>
      <c r="H23" s="452">
        <v>50000</v>
      </c>
      <c r="I23" s="452"/>
      <c r="J23" s="452">
        <v>0</v>
      </c>
      <c r="K23" s="462">
        <v>0</v>
      </c>
      <c r="L23" s="452">
        <v>0</v>
      </c>
      <c r="M23" s="454">
        <f t="shared" si="0"/>
        <v>150000</v>
      </c>
      <c r="N23" s="455">
        <f t="shared" si="1"/>
        <v>98022.44</v>
      </c>
      <c r="O23" s="456">
        <v>50000</v>
      </c>
      <c r="P23" s="457">
        <v>39102.1</v>
      </c>
      <c r="Q23" s="457">
        <v>0</v>
      </c>
      <c r="R23" s="457">
        <v>0</v>
      </c>
      <c r="S23" s="457">
        <v>0</v>
      </c>
      <c r="T23" s="457">
        <v>0</v>
      </c>
      <c r="U23" s="457">
        <v>0</v>
      </c>
      <c r="V23" s="457">
        <v>0</v>
      </c>
      <c r="W23" s="457">
        <v>0</v>
      </c>
      <c r="X23" s="457">
        <v>0</v>
      </c>
      <c r="Y23" s="457">
        <v>0</v>
      </c>
      <c r="Z23" s="457">
        <v>0</v>
      </c>
      <c r="AA23" s="457">
        <v>0</v>
      </c>
      <c r="AB23" s="457">
        <v>0</v>
      </c>
      <c r="AC23" s="458">
        <f t="shared" si="2"/>
        <v>89102.1</v>
      </c>
      <c r="AD23" s="459" t="s">
        <v>133</v>
      </c>
      <c r="AE23" s="497" t="s">
        <v>135</v>
      </c>
    </row>
    <row r="24" spans="1:31" ht="34.5" thickBot="1">
      <c r="A24" s="391">
        <v>18</v>
      </c>
      <c r="B24" s="291" t="s">
        <v>115</v>
      </c>
      <c r="C24" s="125" t="s">
        <v>114</v>
      </c>
      <c r="D24" s="28" t="s">
        <v>138</v>
      </c>
      <c r="E24" s="4">
        <v>977725.51</v>
      </c>
      <c r="F24" s="16">
        <v>50000</v>
      </c>
      <c r="G24" s="13">
        <v>50000</v>
      </c>
      <c r="H24" s="14">
        <v>50000</v>
      </c>
      <c r="I24" s="22">
        <v>50000</v>
      </c>
      <c r="J24" s="23">
        <v>50000</v>
      </c>
      <c r="K24" s="15">
        <v>0</v>
      </c>
      <c r="L24" s="83">
        <v>0</v>
      </c>
      <c r="M24" s="161">
        <f t="shared" si="0"/>
        <v>250000</v>
      </c>
      <c r="N24" s="154">
        <f t="shared" si="1"/>
        <v>727725.51</v>
      </c>
      <c r="O24" s="233">
        <v>50000</v>
      </c>
      <c r="P24" s="234">
        <v>50000</v>
      </c>
      <c r="Q24" s="235">
        <v>50000</v>
      </c>
      <c r="R24" s="236">
        <v>50000</v>
      </c>
      <c r="S24" s="237">
        <v>0</v>
      </c>
      <c r="T24" s="238">
        <v>0</v>
      </c>
      <c r="U24" s="239">
        <v>0</v>
      </c>
      <c r="V24" s="240">
        <v>0</v>
      </c>
      <c r="W24" s="241">
        <v>0</v>
      </c>
      <c r="X24" s="242">
        <v>0</v>
      </c>
      <c r="Y24" s="246">
        <v>0</v>
      </c>
      <c r="Z24" s="247">
        <v>0</v>
      </c>
      <c r="AA24" s="248">
        <v>0</v>
      </c>
      <c r="AB24" s="249">
        <v>0</v>
      </c>
      <c r="AC24" s="243">
        <f t="shared" si="2"/>
        <v>200000</v>
      </c>
      <c r="AD24" s="66" t="s">
        <v>13</v>
      </c>
      <c r="AE24" s="225" t="s">
        <v>137</v>
      </c>
    </row>
    <row r="25" spans="1:31" ht="51.75" thickBot="1">
      <c r="A25" s="536">
        <v>19</v>
      </c>
      <c r="B25" s="618" t="s">
        <v>450</v>
      </c>
      <c r="C25" s="611" t="s">
        <v>116</v>
      </c>
      <c r="D25" s="594" t="s">
        <v>139</v>
      </c>
      <c r="E25" s="612">
        <v>299716</v>
      </c>
      <c r="F25" s="613">
        <v>40000</v>
      </c>
      <c r="G25" s="613">
        <v>53911.38</v>
      </c>
      <c r="H25" s="613">
        <v>60000</v>
      </c>
      <c r="I25" s="613">
        <v>70000</v>
      </c>
      <c r="J25" s="613">
        <v>0</v>
      </c>
      <c r="K25" s="614">
        <v>0</v>
      </c>
      <c r="L25" s="613">
        <v>0</v>
      </c>
      <c r="M25" s="615">
        <f t="shared" si="0"/>
        <v>223911.38</v>
      </c>
      <c r="N25" s="599">
        <f t="shared" si="1"/>
        <v>75804.62</v>
      </c>
      <c r="O25" s="600">
        <v>35000</v>
      </c>
      <c r="P25" s="601">
        <v>40804.62</v>
      </c>
      <c r="Q25" s="601">
        <v>0</v>
      </c>
      <c r="R25" s="601">
        <v>0</v>
      </c>
      <c r="S25" s="601">
        <v>0</v>
      </c>
      <c r="T25" s="601">
        <v>0</v>
      </c>
      <c r="U25" s="601">
        <v>0</v>
      </c>
      <c r="V25" s="601">
        <v>0</v>
      </c>
      <c r="W25" s="601">
        <v>0</v>
      </c>
      <c r="X25" s="601">
        <v>0</v>
      </c>
      <c r="Y25" s="601">
        <v>0</v>
      </c>
      <c r="Z25" s="601">
        <v>0</v>
      </c>
      <c r="AA25" s="601">
        <v>0</v>
      </c>
      <c r="AB25" s="601">
        <v>0</v>
      </c>
      <c r="AC25" s="602">
        <f t="shared" si="2"/>
        <v>75804.62</v>
      </c>
      <c r="AD25" s="619" t="s">
        <v>45</v>
      </c>
      <c r="AE25" s="620" t="s">
        <v>140</v>
      </c>
    </row>
    <row r="26" spans="1:31" ht="26.25" thickBot="1">
      <c r="A26" s="441">
        <v>20</v>
      </c>
      <c r="B26" s="442" t="s">
        <v>117</v>
      </c>
      <c r="C26" s="416" t="s">
        <v>144</v>
      </c>
      <c r="D26" s="417" t="s">
        <v>306</v>
      </c>
      <c r="E26" s="418">
        <v>370013.15</v>
      </c>
      <c r="F26" s="420">
        <v>50000</v>
      </c>
      <c r="G26" s="420">
        <v>50000</v>
      </c>
      <c r="H26" s="420">
        <v>0</v>
      </c>
      <c r="I26" s="420">
        <v>0</v>
      </c>
      <c r="J26" s="420">
        <v>0</v>
      </c>
      <c r="K26" s="437">
        <v>0</v>
      </c>
      <c r="L26" s="420">
        <v>0</v>
      </c>
      <c r="M26" s="422">
        <f t="shared" si="0"/>
        <v>100000</v>
      </c>
      <c r="N26" s="423">
        <f t="shared" si="1"/>
        <v>270013.15</v>
      </c>
      <c r="O26" s="424">
        <v>50000</v>
      </c>
      <c r="P26" s="425">
        <v>100000</v>
      </c>
      <c r="Q26" s="425">
        <v>82940</v>
      </c>
      <c r="R26" s="425">
        <v>37034.12</v>
      </c>
      <c r="S26" s="425">
        <v>0</v>
      </c>
      <c r="T26" s="425">
        <v>0</v>
      </c>
      <c r="U26" s="425">
        <v>0</v>
      </c>
      <c r="V26" s="425">
        <v>0</v>
      </c>
      <c r="W26" s="425">
        <v>0</v>
      </c>
      <c r="X26" s="425">
        <v>0</v>
      </c>
      <c r="Y26" s="425">
        <v>0</v>
      </c>
      <c r="Z26" s="425">
        <v>0</v>
      </c>
      <c r="AA26" s="425">
        <v>0</v>
      </c>
      <c r="AB26" s="425">
        <v>0</v>
      </c>
      <c r="AC26" s="426">
        <f t="shared" si="2"/>
        <v>269974.12</v>
      </c>
      <c r="AD26" s="443" t="s">
        <v>40</v>
      </c>
      <c r="AE26" s="440" t="s">
        <v>158</v>
      </c>
    </row>
    <row r="27" spans="1:31" ht="39" thickBot="1">
      <c r="A27" s="441">
        <v>21</v>
      </c>
      <c r="B27" s="292" t="s">
        <v>451</v>
      </c>
      <c r="C27" s="125" t="s">
        <v>141</v>
      </c>
      <c r="D27" s="28" t="s">
        <v>142</v>
      </c>
      <c r="E27" s="4">
        <v>284573.3</v>
      </c>
      <c r="F27" s="16">
        <v>13666.2</v>
      </c>
      <c r="G27" s="13">
        <v>0</v>
      </c>
      <c r="H27" s="14">
        <v>0</v>
      </c>
      <c r="I27" s="22">
        <v>0</v>
      </c>
      <c r="J27" s="23">
        <v>0</v>
      </c>
      <c r="K27" s="15">
        <v>0</v>
      </c>
      <c r="L27" s="83">
        <v>0</v>
      </c>
      <c r="M27" s="161">
        <f t="shared" si="0"/>
        <v>13666.2</v>
      </c>
      <c r="N27" s="154">
        <f t="shared" si="1"/>
        <v>270907.1</v>
      </c>
      <c r="O27" s="233">
        <v>0</v>
      </c>
      <c r="P27" s="234">
        <v>0</v>
      </c>
      <c r="Q27" s="235">
        <v>0</v>
      </c>
      <c r="R27" s="236">
        <v>0</v>
      </c>
      <c r="S27" s="237">
        <v>0</v>
      </c>
      <c r="T27" s="238">
        <v>0</v>
      </c>
      <c r="U27" s="239">
        <v>0</v>
      </c>
      <c r="V27" s="240">
        <v>0</v>
      </c>
      <c r="W27" s="241">
        <v>0</v>
      </c>
      <c r="X27" s="242">
        <v>0</v>
      </c>
      <c r="Y27" s="246">
        <v>0</v>
      </c>
      <c r="Z27" s="247">
        <v>0</v>
      </c>
      <c r="AA27" s="248">
        <v>0</v>
      </c>
      <c r="AB27" s="249">
        <v>0</v>
      </c>
      <c r="AC27" s="243">
        <f t="shared" si="2"/>
        <v>0</v>
      </c>
      <c r="AD27" s="232" t="s">
        <v>151</v>
      </c>
      <c r="AE27" s="219" t="s">
        <v>268</v>
      </c>
    </row>
    <row r="28" spans="1:31" ht="26.25" thickBot="1">
      <c r="A28" s="101">
        <v>22</v>
      </c>
      <c r="B28" s="293" t="s">
        <v>452</v>
      </c>
      <c r="C28" s="285" t="s">
        <v>39</v>
      </c>
      <c r="D28" s="251" t="s">
        <v>143</v>
      </c>
      <c r="E28" s="261">
        <v>241008.61</v>
      </c>
      <c r="F28" s="262">
        <v>50000</v>
      </c>
      <c r="G28" s="262">
        <v>50000</v>
      </c>
      <c r="H28" s="262">
        <v>50000</v>
      </c>
      <c r="I28" s="262">
        <v>0</v>
      </c>
      <c r="J28" s="262">
        <v>0</v>
      </c>
      <c r="K28" s="263">
        <v>0</v>
      </c>
      <c r="L28" s="262">
        <v>0</v>
      </c>
      <c r="M28" s="264">
        <f t="shared" si="0"/>
        <v>150000</v>
      </c>
      <c r="N28" s="256">
        <f t="shared" si="1"/>
        <v>91008.60999999999</v>
      </c>
      <c r="O28" s="257">
        <v>50000</v>
      </c>
      <c r="P28" s="249">
        <v>40477.79</v>
      </c>
      <c r="Q28" s="249">
        <v>0</v>
      </c>
      <c r="R28" s="249">
        <v>0</v>
      </c>
      <c r="S28" s="249">
        <v>0</v>
      </c>
      <c r="T28" s="249">
        <v>0</v>
      </c>
      <c r="U28" s="249">
        <v>0</v>
      </c>
      <c r="V28" s="249">
        <v>0</v>
      </c>
      <c r="W28" s="249">
        <v>0</v>
      </c>
      <c r="X28" s="249">
        <v>0</v>
      </c>
      <c r="Y28" s="249">
        <v>0</v>
      </c>
      <c r="Z28" s="249">
        <v>0</v>
      </c>
      <c r="AA28" s="249">
        <v>0</v>
      </c>
      <c r="AB28" s="249">
        <v>0</v>
      </c>
      <c r="AC28" s="258">
        <f t="shared" si="2"/>
        <v>90477.79000000001</v>
      </c>
      <c r="AD28" s="265" t="s">
        <v>37</v>
      </c>
      <c r="AE28" s="266" t="s">
        <v>153</v>
      </c>
    </row>
    <row r="29" spans="1:31" ht="36" customHeight="1" thickBot="1">
      <c r="A29" s="501">
        <v>23</v>
      </c>
      <c r="B29" s="294" t="s">
        <v>453</v>
      </c>
      <c r="C29" s="125" t="s">
        <v>144</v>
      </c>
      <c r="D29" s="28" t="s">
        <v>145</v>
      </c>
      <c r="E29" s="4">
        <v>399081.5</v>
      </c>
      <c r="F29" s="16">
        <v>40000</v>
      </c>
      <c r="G29" s="13">
        <v>0</v>
      </c>
      <c r="H29" s="14">
        <v>0</v>
      </c>
      <c r="I29" s="22">
        <v>0</v>
      </c>
      <c r="J29" s="23">
        <v>0</v>
      </c>
      <c r="K29" s="15">
        <v>0</v>
      </c>
      <c r="L29" s="83">
        <v>0</v>
      </c>
      <c r="M29" s="161">
        <f t="shared" si="0"/>
        <v>40000</v>
      </c>
      <c r="N29" s="154">
        <f t="shared" si="1"/>
        <v>359081.5</v>
      </c>
      <c r="O29" s="233">
        <v>80870</v>
      </c>
      <c r="P29" s="234">
        <v>91340</v>
      </c>
      <c r="Q29" s="235">
        <v>0</v>
      </c>
      <c r="R29" s="236">
        <v>0</v>
      </c>
      <c r="S29" s="237">
        <v>0</v>
      </c>
      <c r="T29" s="238">
        <v>0</v>
      </c>
      <c r="U29" s="239">
        <v>0</v>
      </c>
      <c r="V29" s="240">
        <v>0</v>
      </c>
      <c r="W29" s="241">
        <v>0</v>
      </c>
      <c r="X29" s="242">
        <v>0</v>
      </c>
      <c r="Y29" s="246">
        <v>0</v>
      </c>
      <c r="Z29" s="247">
        <v>0</v>
      </c>
      <c r="AA29" s="248">
        <v>0</v>
      </c>
      <c r="AB29" s="249">
        <v>0</v>
      </c>
      <c r="AC29" s="243">
        <f t="shared" si="2"/>
        <v>172210</v>
      </c>
      <c r="AD29" s="231" t="s">
        <v>154</v>
      </c>
      <c r="AE29" s="225" t="s">
        <v>155</v>
      </c>
    </row>
    <row r="30" spans="1:31" ht="32.25" customHeight="1" thickBot="1">
      <c r="A30" s="107">
        <v>24</v>
      </c>
      <c r="B30" s="295" t="s">
        <v>454</v>
      </c>
      <c r="C30" s="280" t="s">
        <v>146</v>
      </c>
      <c r="D30" s="251" t="s">
        <v>147</v>
      </c>
      <c r="E30" s="261">
        <v>195107.9</v>
      </c>
      <c r="F30" s="262">
        <v>50000</v>
      </c>
      <c r="G30" s="262">
        <v>0</v>
      </c>
      <c r="H30" s="262">
        <v>0</v>
      </c>
      <c r="I30" s="262">
        <v>0</v>
      </c>
      <c r="J30" s="262">
        <v>0</v>
      </c>
      <c r="K30" s="263">
        <v>0</v>
      </c>
      <c r="L30" s="262">
        <v>0</v>
      </c>
      <c r="M30" s="264">
        <f t="shared" si="0"/>
        <v>50000</v>
      </c>
      <c r="N30" s="256">
        <f t="shared" si="1"/>
        <v>145107.9</v>
      </c>
      <c r="O30" s="257">
        <v>50000</v>
      </c>
      <c r="P30" s="249">
        <v>50000</v>
      </c>
      <c r="Q30" s="249">
        <v>45073.59</v>
      </c>
      <c r="R30" s="249">
        <v>0</v>
      </c>
      <c r="S30" s="249">
        <v>0</v>
      </c>
      <c r="T30" s="249">
        <v>0</v>
      </c>
      <c r="U30" s="249">
        <v>0</v>
      </c>
      <c r="V30" s="249">
        <v>0</v>
      </c>
      <c r="W30" s="249">
        <v>0</v>
      </c>
      <c r="X30" s="249">
        <v>0</v>
      </c>
      <c r="Y30" s="249">
        <v>0</v>
      </c>
      <c r="Z30" s="249">
        <v>0</v>
      </c>
      <c r="AA30" s="249">
        <v>0</v>
      </c>
      <c r="AB30" s="249">
        <v>0</v>
      </c>
      <c r="AC30" s="258">
        <f t="shared" si="2"/>
        <v>145073.59</v>
      </c>
      <c r="AD30" s="265" t="s">
        <v>151</v>
      </c>
      <c r="AE30" s="266" t="s">
        <v>152</v>
      </c>
    </row>
    <row r="31" spans="1:31" ht="41.25" customHeight="1" thickBot="1">
      <c r="A31" s="445">
        <v>25</v>
      </c>
      <c r="B31" s="296" t="s">
        <v>455</v>
      </c>
      <c r="C31" s="277" t="s">
        <v>148</v>
      </c>
      <c r="D31" s="28" t="s">
        <v>149</v>
      </c>
      <c r="E31" s="4">
        <v>238559.3</v>
      </c>
      <c r="F31" s="16">
        <v>50000</v>
      </c>
      <c r="G31" s="13">
        <v>31462.71</v>
      </c>
      <c r="H31" s="14">
        <v>0</v>
      </c>
      <c r="I31" s="22">
        <v>0</v>
      </c>
      <c r="J31" s="23">
        <v>0</v>
      </c>
      <c r="K31" s="15">
        <v>0</v>
      </c>
      <c r="L31" s="83">
        <v>0</v>
      </c>
      <c r="M31" s="161">
        <f t="shared" si="0"/>
        <v>81462.70999999999</v>
      </c>
      <c r="N31" s="154">
        <f t="shared" si="1"/>
        <v>157096.59</v>
      </c>
      <c r="O31" s="233">
        <v>50000</v>
      </c>
      <c r="P31" s="234">
        <v>50000</v>
      </c>
      <c r="Q31" s="235">
        <v>0</v>
      </c>
      <c r="R31" s="236">
        <v>0</v>
      </c>
      <c r="S31" s="237">
        <v>0</v>
      </c>
      <c r="T31" s="238">
        <v>0</v>
      </c>
      <c r="U31" s="239">
        <v>0</v>
      </c>
      <c r="V31" s="240">
        <v>0</v>
      </c>
      <c r="W31" s="241">
        <v>0</v>
      </c>
      <c r="X31" s="242">
        <v>0</v>
      </c>
      <c r="Y31" s="246">
        <v>0</v>
      </c>
      <c r="Z31" s="247">
        <v>0</v>
      </c>
      <c r="AA31" s="248">
        <v>0</v>
      </c>
      <c r="AB31" s="249">
        <v>0</v>
      </c>
      <c r="AC31" s="243">
        <f t="shared" si="2"/>
        <v>100000</v>
      </c>
      <c r="AD31" s="229" t="s">
        <v>41</v>
      </c>
      <c r="AE31" s="225" t="s">
        <v>156</v>
      </c>
    </row>
    <row r="32" spans="1:31" ht="26.25" thickBot="1">
      <c r="A32" s="314">
        <v>26</v>
      </c>
      <c r="B32" s="100" t="s">
        <v>456</v>
      </c>
      <c r="C32" s="277"/>
      <c r="D32" s="28" t="s">
        <v>150</v>
      </c>
      <c r="E32" s="128">
        <v>97248.88</v>
      </c>
      <c r="F32" s="16">
        <v>50000</v>
      </c>
      <c r="G32" s="13">
        <v>0</v>
      </c>
      <c r="H32" s="14">
        <v>0</v>
      </c>
      <c r="I32" s="22">
        <v>0</v>
      </c>
      <c r="J32" s="23">
        <v>0</v>
      </c>
      <c r="K32" s="15">
        <v>0</v>
      </c>
      <c r="L32" s="83">
        <v>0</v>
      </c>
      <c r="M32" s="161">
        <f t="shared" si="0"/>
        <v>50000</v>
      </c>
      <c r="N32" s="154">
        <f t="shared" si="1"/>
        <v>47248.880000000005</v>
      </c>
      <c r="O32" s="233">
        <v>0</v>
      </c>
      <c r="P32" s="234">
        <v>0</v>
      </c>
      <c r="Q32" s="235">
        <v>0</v>
      </c>
      <c r="R32" s="236">
        <v>0</v>
      </c>
      <c r="S32" s="237">
        <v>0</v>
      </c>
      <c r="T32" s="238">
        <v>0</v>
      </c>
      <c r="U32" s="239">
        <v>0</v>
      </c>
      <c r="V32" s="240">
        <v>0</v>
      </c>
      <c r="W32" s="241">
        <v>0</v>
      </c>
      <c r="X32" s="242">
        <v>0</v>
      </c>
      <c r="Y32" s="246">
        <v>0</v>
      </c>
      <c r="Z32" s="247">
        <v>0</v>
      </c>
      <c r="AA32" s="248">
        <v>0</v>
      </c>
      <c r="AB32" s="249">
        <v>0</v>
      </c>
      <c r="AC32" s="243">
        <f t="shared" si="2"/>
        <v>0</v>
      </c>
      <c r="AD32" s="229" t="s">
        <v>133</v>
      </c>
      <c r="AE32" s="225"/>
    </row>
    <row r="33" spans="1:31" ht="26.25" thickBot="1">
      <c r="A33" s="444">
        <v>27</v>
      </c>
      <c r="B33" s="100" t="s">
        <v>457</v>
      </c>
      <c r="C33" s="284" t="s">
        <v>97</v>
      </c>
      <c r="D33" s="28" t="s">
        <v>159</v>
      </c>
      <c r="E33" s="143">
        <v>293945.5</v>
      </c>
      <c r="F33" s="16">
        <v>50000</v>
      </c>
      <c r="G33" s="13">
        <v>50000</v>
      </c>
      <c r="H33" s="14">
        <v>50000</v>
      </c>
      <c r="I33" s="22">
        <v>50000</v>
      </c>
      <c r="J33" s="23">
        <v>0</v>
      </c>
      <c r="K33" s="15">
        <v>0</v>
      </c>
      <c r="L33" s="83">
        <v>0</v>
      </c>
      <c r="M33" s="161">
        <f t="shared" si="0"/>
        <v>200000</v>
      </c>
      <c r="N33" s="154">
        <f t="shared" si="1"/>
        <v>93945.5</v>
      </c>
      <c r="O33" s="233">
        <v>0</v>
      </c>
      <c r="P33" s="234">
        <v>0</v>
      </c>
      <c r="Q33" s="235">
        <v>0</v>
      </c>
      <c r="R33" s="236">
        <v>0</v>
      </c>
      <c r="S33" s="237">
        <v>0</v>
      </c>
      <c r="T33" s="238">
        <v>0</v>
      </c>
      <c r="U33" s="239">
        <v>0</v>
      </c>
      <c r="V33" s="240">
        <v>0</v>
      </c>
      <c r="W33" s="241">
        <v>0</v>
      </c>
      <c r="X33" s="242">
        <v>0</v>
      </c>
      <c r="Y33" s="246">
        <v>0</v>
      </c>
      <c r="Z33" s="247">
        <v>0</v>
      </c>
      <c r="AA33" s="248">
        <v>0</v>
      </c>
      <c r="AB33" s="249">
        <v>0</v>
      </c>
      <c r="AC33" s="243">
        <f t="shared" si="2"/>
        <v>0</v>
      </c>
      <c r="AD33" s="229" t="s">
        <v>40</v>
      </c>
      <c r="AE33" s="225" t="s">
        <v>157</v>
      </c>
    </row>
    <row r="34" spans="1:31" ht="34.5" thickBot="1">
      <c r="A34" s="101">
        <v>28</v>
      </c>
      <c r="B34" s="279" t="s">
        <v>458</v>
      </c>
      <c r="C34" s="280" t="s">
        <v>160</v>
      </c>
      <c r="D34" s="251" t="s">
        <v>203</v>
      </c>
      <c r="E34" s="261">
        <v>158017</v>
      </c>
      <c r="F34" s="262">
        <v>100000</v>
      </c>
      <c r="G34" s="262">
        <v>0</v>
      </c>
      <c r="H34" s="262">
        <v>0</v>
      </c>
      <c r="I34" s="262">
        <v>0</v>
      </c>
      <c r="J34" s="262">
        <v>0</v>
      </c>
      <c r="K34" s="263">
        <v>0</v>
      </c>
      <c r="L34" s="262">
        <v>0</v>
      </c>
      <c r="M34" s="264">
        <f t="shared" si="0"/>
        <v>100000</v>
      </c>
      <c r="N34" s="256">
        <f t="shared" si="1"/>
        <v>58017</v>
      </c>
      <c r="O34" s="257">
        <v>58017</v>
      </c>
      <c r="P34" s="249">
        <v>0</v>
      </c>
      <c r="Q34" s="249">
        <v>0</v>
      </c>
      <c r="R34" s="249">
        <v>0</v>
      </c>
      <c r="S34" s="249">
        <v>0</v>
      </c>
      <c r="T34" s="249">
        <v>0</v>
      </c>
      <c r="U34" s="249">
        <v>0</v>
      </c>
      <c r="V34" s="249">
        <v>0</v>
      </c>
      <c r="W34" s="249">
        <v>0</v>
      </c>
      <c r="X34" s="249">
        <v>0</v>
      </c>
      <c r="Y34" s="249">
        <v>0</v>
      </c>
      <c r="Z34" s="249">
        <v>0</v>
      </c>
      <c r="AA34" s="249">
        <v>0</v>
      </c>
      <c r="AB34" s="249">
        <v>0</v>
      </c>
      <c r="AC34" s="258">
        <f t="shared" si="2"/>
        <v>58017</v>
      </c>
      <c r="AD34" s="265" t="s">
        <v>37</v>
      </c>
      <c r="AE34" s="266" t="s">
        <v>161</v>
      </c>
    </row>
    <row r="35" spans="1:31" ht="26.25" thickBot="1">
      <c r="A35" s="396">
        <v>29</v>
      </c>
      <c r="B35" s="297" t="s">
        <v>459</v>
      </c>
      <c r="C35" s="286" t="s">
        <v>162</v>
      </c>
      <c r="D35" s="28" t="s">
        <v>163</v>
      </c>
      <c r="E35" s="4">
        <v>396009.34</v>
      </c>
      <c r="F35" s="16">
        <v>50000</v>
      </c>
      <c r="G35" s="13">
        <v>50000</v>
      </c>
      <c r="H35" s="14">
        <v>0</v>
      </c>
      <c r="I35" s="22">
        <v>0</v>
      </c>
      <c r="J35" s="23">
        <v>0</v>
      </c>
      <c r="K35" s="15">
        <v>0</v>
      </c>
      <c r="L35" s="83">
        <v>0</v>
      </c>
      <c r="M35" s="161">
        <f t="shared" si="0"/>
        <v>100000</v>
      </c>
      <c r="N35" s="154">
        <f t="shared" si="1"/>
        <v>296009.34</v>
      </c>
      <c r="O35" s="233">
        <v>50000</v>
      </c>
      <c r="P35" s="234">
        <v>50000</v>
      </c>
      <c r="Q35" s="235">
        <v>50000</v>
      </c>
      <c r="R35" s="236">
        <v>50000</v>
      </c>
      <c r="S35" s="237">
        <v>0</v>
      </c>
      <c r="T35" s="238">
        <v>0</v>
      </c>
      <c r="U35" s="239">
        <v>0</v>
      </c>
      <c r="V35" s="240">
        <v>0</v>
      </c>
      <c r="W35" s="241">
        <v>0</v>
      </c>
      <c r="X35" s="242">
        <v>0</v>
      </c>
      <c r="Y35" s="246">
        <v>0</v>
      </c>
      <c r="Z35" s="247">
        <v>0</v>
      </c>
      <c r="AA35" s="248">
        <v>0</v>
      </c>
      <c r="AB35" s="249">
        <v>0</v>
      </c>
      <c r="AC35" s="243">
        <f t="shared" si="2"/>
        <v>200000</v>
      </c>
      <c r="AD35" s="229" t="s">
        <v>36</v>
      </c>
      <c r="AE35" s="219" t="s">
        <v>271</v>
      </c>
    </row>
    <row r="36" spans="1:31" ht="34.5" thickBot="1">
      <c r="A36" s="472">
        <v>30</v>
      </c>
      <c r="B36" s="473" t="s">
        <v>460</v>
      </c>
      <c r="C36" s="474" t="s">
        <v>235</v>
      </c>
      <c r="D36" s="449" t="s">
        <v>236</v>
      </c>
      <c r="E36" s="450">
        <v>140088.95</v>
      </c>
      <c r="F36" s="452">
        <v>0</v>
      </c>
      <c r="G36" s="452">
        <v>0</v>
      </c>
      <c r="H36" s="452">
        <v>0</v>
      </c>
      <c r="I36" s="452">
        <v>0</v>
      </c>
      <c r="J36" s="452">
        <v>0</v>
      </c>
      <c r="K36" s="462">
        <v>0</v>
      </c>
      <c r="L36" s="452">
        <v>0</v>
      </c>
      <c r="M36" s="454">
        <f t="shared" si="0"/>
        <v>0</v>
      </c>
      <c r="N36" s="455">
        <f t="shared" si="1"/>
        <v>140088.95</v>
      </c>
      <c r="O36" s="456">
        <v>50000</v>
      </c>
      <c r="P36" s="457">
        <v>81904.83</v>
      </c>
      <c r="Q36" s="457">
        <v>0</v>
      </c>
      <c r="R36" s="457">
        <v>0</v>
      </c>
      <c r="S36" s="457">
        <v>0</v>
      </c>
      <c r="T36" s="457">
        <v>0</v>
      </c>
      <c r="U36" s="457">
        <v>0</v>
      </c>
      <c r="V36" s="457">
        <v>0</v>
      </c>
      <c r="W36" s="457">
        <v>0</v>
      </c>
      <c r="X36" s="457">
        <v>0</v>
      </c>
      <c r="Y36" s="457">
        <v>0</v>
      </c>
      <c r="Z36" s="457">
        <v>0</v>
      </c>
      <c r="AA36" s="457">
        <v>0</v>
      </c>
      <c r="AB36" s="457">
        <v>0</v>
      </c>
      <c r="AC36" s="458">
        <f t="shared" si="2"/>
        <v>131904.83000000002</v>
      </c>
      <c r="AD36" s="475" t="s">
        <v>202</v>
      </c>
      <c r="AE36" s="460" t="s">
        <v>237</v>
      </c>
    </row>
    <row r="37" spans="1:31" ht="26.25" thickBot="1">
      <c r="A37" s="319">
        <v>31</v>
      </c>
      <c r="B37" s="415" t="s">
        <v>461</v>
      </c>
      <c r="C37" s="416" t="s">
        <v>50</v>
      </c>
      <c r="D37" s="417" t="s">
        <v>171</v>
      </c>
      <c r="E37" s="418">
        <v>157414.25</v>
      </c>
      <c r="F37" s="420">
        <v>50000</v>
      </c>
      <c r="G37" s="420">
        <v>50000</v>
      </c>
      <c r="H37" s="420">
        <v>0</v>
      </c>
      <c r="I37" s="420">
        <v>0</v>
      </c>
      <c r="J37" s="420">
        <v>0</v>
      </c>
      <c r="K37" s="437">
        <v>0</v>
      </c>
      <c r="L37" s="420">
        <v>0</v>
      </c>
      <c r="M37" s="422">
        <f t="shared" si="0"/>
        <v>100000</v>
      </c>
      <c r="N37" s="423">
        <f t="shared" si="1"/>
        <v>57414.25</v>
      </c>
      <c r="O37" s="424">
        <v>57414.25</v>
      </c>
      <c r="P37" s="425">
        <v>0</v>
      </c>
      <c r="Q37" s="425">
        <v>0</v>
      </c>
      <c r="R37" s="425">
        <v>0</v>
      </c>
      <c r="S37" s="425">
        <v>0</v>
      </c>
      <c r="T37" s="425">
        <v>0</v>
      </c>
      <c r="U37" s="425">
        <v>0</v>
      </c>
      <c r="V37" s="425">
        <v>0</v>
      </c>
      <c r="W37" s="425">
        <v>0</v>
      </c>
      <c r="X37" s="425">
        <v>0</v>
      </c>
      <c r="Y37" s="425">
        <v>0</v>
      </c>
      <c r="Z37" s="425">
        <v>0</v>
      </c>
      <c r="AA37" s="425">
        <v>0</v>
      </c>
      <c r="AB37" s="425">
        <v>0</v>
      </c>
      <c r="AC37" s="426">
        <f t="shared" si="2"/>
        <v>57414.25</v>
      </c>
      <c r="AD37" s="427" t="s">
        <v>55</v>
      </c>
      <c r="AE37" s="428" t="s">
        <v>301</v>
      </c>
    </row>
    <row r="38" spans="1:31" ht="26.25" thickBot="1">
      <c r="A38" s="445">
        <v>32</v>
      </c>
      <c r="B38" s="297" t="s">
        <v>164</v>
      </c>
      <c r="C38" s="277" t="s">
        <v>2</v>
      </c>
      <c r="D38" s="28" t="s">
        <v>165</v>
      </c>
      <c r="E38" s="4">
        <v>57770.33</v>
      </c>
      <c r="F38" s="16">
        <v>0</v>
      </c>
      <c r="G38" s="13">
        <v>0</v>
      </c>
      <c r="H38" s="14">
        <v>0</v>
      </c>
      <c r="I38" s="22">
        <v>0</v>
      </c>
      <c r="J38" s="23">
        <v>0</v>
      </c>
      <c r="K38" s="15">
        <v>0</v>
      </c>
      <c r="L38" s="83">
        <v>0</v>
      </c>
      <c r="M38" s="161">
        <f t="shared" si="0"/>
        <v>0</v>
      </c>
      <c r="N38" s="154">
        <f t="shared" si="1"/>
        <v>57770.33</v>
      </c>
      <c r="O38" s="233">
        <v>0</v>
      </c>
      <c r="P38" s="234">
        <v>0</v>
      </c>
      <c r="Q38" s="235">
        <v>0</v>
      </c>
      <c r="R38" s="236">
        <v>0</v>
      </c>
      <c r="S38" s="237">
        <v>0</v>
      </c>
      <c r="T38" s="238">
        <v>0</v>
      </c>
      <c r="U38" s="239">
        <v>0</v>
      </c>
      <c r="V38" s="240">
        <v>0</v>
      </c>
      <c r="W38" s="241">
        <v>0</v>
      </c>
      <c r="X38" s="242">
        <v>0</v>
      </c>
      <c r="Y38" s="246">
        <v>0</v>
      </c>
      <c r="Z38" s="247">
        <v>0</v>
      </c>
      <c r="AA38" s="248">
        <v>0</v>
      </c>
      <c r="AB38" s="249">
        <v>0</v>
      </c>
      <c r="AC38" s="243">
        <f t="shared" si="2"/>
        <v>0</v>
      </c>
      <c r="AD38" s="231" t="s">
        <v>55</v>
      </c>
      <c r="AE38" s="225"/>
    </row>
    <row r="39" spans="1:31" ht="34.5" thickBot="1">
      <c r="A39" s="502">
        <v>33</v>
      </c>
      <c r="B39" s="299" t="s">
        <v>462</v>
      </c>
      <c r="C39" s="287" t="s">
        <v>305</v>
      </c>
      <c r="D39" s="28" t="s">
        <v>166</v>
      </c>
      <c r="E39" s="4">
        <v>965582.96</v>
      </c>
      <c r="F39" s="16">
        <v>0</v>
      </c>
      <c r="G39" s="13">
        <v>0</v>
      </c>
      <c r="H39" s="14">
        <v>0</v>
      </c>
      <c r="I39" s="22">
        <v>0</v>
      </c>
      <c r="J39" s="23">
        <v>0</v>
      </c>
      <c r="K39" s="15">
        <v>0</v>
      </c>
      <c r="L39" s="83">
        <v>0</v>
      </c>
      <c r="M39" s="161">
        <f t="shared" si="0"/>
        <v>0</v>
      </c>
      <c r="N39" s="154">
        <f t="shared" si="1"/>
        <v>965582.96</v>
      </c>
      <c r="O39" s="233">
        <v>50000</v>
      </c>
      <c r="P39" s="234">
        <v>50000</v>
      </c>
      <c r="Q39" s="235">
        <v>50000</v>
      </c>
      <c r="R39" s="236">
        <v>50000</v>
      </c>
      <c r="S39" s="237">
        <v>50000</v>
      </c>
      <c r="T39" s="238">
        <v>50000</v>
      </c>
      <c r="U39" s="239">
        <v>50000</v>
      </c>
      <c r="V39" s="240">
        <v>50000</v>
      </c>
      <c r="W39" s="241">
        <v>0</v>
      </c>
      <c r="X39" s="242">
        <v>0</v>
      </c>
      <c r="Y39" s="246">
        <v>0</v>
      </c>
      <c r="Z39" s="247">
        <v>0</v>
      </c>
      <c r="AA39" s="248">
        <v>0</v>
      </c>
      <c r="AB39" s="249">
        <v>0</v>
      </c>
      <c r="AC39" s="243">
        <f t="shared" si="2"/>
        <v>400000</v>
      </c>
      <c r="AD39" s="231" t="s">
        <v>55</v>
      </c>
      <c r="AE39" s="225" t="s">
        <v>167</v>
      </c>
    </row>
    <row r="40" spans="1:31" ht="26.25" thickBot="1">
      <c r="A40" s="502">
        <v>34</v>
      </c>
      <c r="B40" s="300" t="s">
        <v>463</v>
      </c>
      <c r="C40" s="287" t="s">
        <v>169</v>
      </c>
      <c r="D40" s="28" t="s">
        <v>168</v>
      </c>
      <c r="E40" s="4">
        <v>176985.82</v>
      </c>
      <c r="F40" s="16">
        <v>0</v>
      </c>
      <c r="G40" s="13">
        <v>0</v>
      </c>
      <c r="H40" s="14">
        <v>0</v>
      </c>
      <c r="I40" s="22">
        <v>0</v>
      </c>
      <c r="J40" s="23">
        <v>0</v>
      </c>
      <c r="K40" s="15">
        <v>0</v>
      </c>
      <c r="L40" s="83">
        <v>0</v>
      </c>
      <c r="M40" s="161">
        <f t="shared" si="0"/>
        <v>0</v>
      </c>
      <c r="N40" s="154">
        <f t="shared" si="1"/>
        <v>176985.82</v>
      </c>
      <c r="O40" s="233">
        <v>50000</v>
      </c>
      <c r="P40" s="234">
        <v>0</v>
      </c>
      <c r="Q40" s="235">
        <v>0</v>
      </c>
      <c r="R40" s="236">
        <v>0</v>
      </c>
      <c r="S40" s="237">
        <v>0</v>
      </c>
      <c r="T40" s="238">
        <v>0</v>
      </c>
      <c r="U40" s="239">
        <v>0</v>
      </c>
      <c r="V40" s="240">
        <v>0</v>
      </c>
      <c r="W40" s="241">
        <v>0</v>
      </c>
      <c r="X40" s="242">
        <v>0</v>
      </c>
      <c r="Y40" s="246">
        <v>0</v>
      </c>
      <c r="Z40" s="247">
        <v>0</v>
      </c>
      <c r="AA40" s="248">
        <v>0</v>
      </c>
      <c r="AB40" s="249">
        <v>0</v>
      </c>
      <c r="AC40" s="243">
        <f t="shared" si="2"/>
        <v>50000</v>
      </c>
      <c r="AD40" s="231" t="s">
        <v>55</v>
      </c>
      <c r="AE40" s="225" t="s">
        <v>170</v>
      </c>
    </row>
    <row r="41" spans="1:31" ht="26.25" thickBot="1">
      <c r="A41" s="314">
        <v>35</v>
      </c>
      <c r="B41" s="298" t="s">
        <v>464</v>
      </c>
      <c r="C41" s="277" t="s">
        <v>97</v>
      </c>
      <c r="D41" s="28" t="s">
        <v>173</v>
      </c>
      <c r="E41" s="4">
        <v>347023</v>
      </c>
      <c r="F41" s="16">
        <v>50000</v>
      </c>
      <c r="G41" s="13">
        <v>0</v>
      </c>
      <c r="H41" s="14">
        <v>0</v>
      </c>
      <c r="I41" s="22">
        <v>0</v>
      </c>
      <c r="J41" s="23">
        <v>0</v>
      </c>
      <c r="K41" s="15">
        <v>0</v>
      </c>
      <c r="L41" s="83">
        <v>0</v>
      </c>
      <c r="M41" s="161">
        <f t="shared" si="0"/>
        <v>50000</v>
      </c>
      <c r="N41" s="154">
        <f t="shared" si="1"/>
        <v>297023</v>
      </c>
      <c r="O41" s="233">
        <v>50000</v>
      </c>
      <c r="P41" s="234">
        <v>50000</v>
      </c>
      <c r="Q41" s="235">
        <v>50000</v>
      </c>
      <c r="R41" s="236">
        <v>50000</v>
      </c>
      <c r="S41" s="237">
        <v>0</v>
      </c>
      <c r="T41" s="238">
        <v>0</v>
      </c>
      <c r="U41" s="239">
        <v>0</v>
      </c>
      <c r="V41" s="240">
        <v>0</v>
      </c>
      <c r="W41" s="241">
        <v>0</v>
      </c>
      <c r="X41" s="242">
        <v>0</v>
      </c>
      <c r="Y41" s="246">
        <v>0</v>
      </c>
      <c r="Z41" s="247">
        <v>0</v>
      </c>
      <c r="AA41" s="248">
        <v>0</v>
      </c>
      <c r="AB41" s="249">
        <v>0</v>
      </c>
      <c r="AC41" s="243">
        <f t="shared" si="2"/>
        <v>200000</v>
      </c>
      <c r="AD41" s="231" t="s">
        <v>35</v>
      </c>
      <c r="AE41" s="225" t="s">
        <v>172</v>
      </c>
    </row>
    <row r="42" spans="1:31" ht="26.25" thickBot="1">
      <c r="A42" s="101">
        <v>36</v>
      </c>
      <c r="B42" s="144" t="s">
        <v>106</v>
      </c>
      <c r="C42" s="288" t="s">
        <v>195</v>
      </c>
      <c r="D42" s="28" t="s">
        <v>174</v>
      </c>
      <c r="E42" s="4">
        <v>279939.59</v>
      </c>
      <c r="F42" s="87">
        <v>0</v>
      </c>
      <c r="G42" s="13">
        <v>0</v>
      </c>
      <c r="H42" s="14">
        <v>0</v>
      </c>
      <c r="I42" s="22">
        <v>0</v>
      </c>
      <c r="J42" s="23">
        <v>0</v>
      </c>
      <c r="K42" s="15">
        <v>0</v>
      </c>
      <c r="L42" s="83">
        <v>0</v>
      </c>
      <c r="M42" s="161">
        <f t="shared" si="0"/>
        <v>0</v>
      </c>
      <c r="N42" s="154">
        <f t="shared" si="1"/>
        <v>279939.59</v>
      </c>
      <c r="O42" s="233">
        <v>0</v>
      </c>
      <c r="P42" s="234">
        <v>0</v>
      </c>
      <c r="Q42" s="235">
        <v>0</v>
      </c>
      <c r="R42" s="236">
        <v>0</v>
      </c>
      <c r="S42" s="237">
        <v>0</v>
      </c>
      <c r="T42" s="238">
        <v>0</v>
      </c>
      <c r="U42" s="239">
        <v>0</v>
      </c>
      <c r="V42" s="240">
        <v>0</v>
      </c>
      <c r="W42" s="241">
        <v>0</v>
      </c>
      <c r="X42" s="242">
        <v>0</v>
      </c>
      <c r="Y42" s="246">
        <v>0</v>
      </c>
      <c r="Z42" s="247">
        <v>0</v>
      </c>
      <c r="AA42" s="248">
        <v>0</v>
      </c>
      <c r="AB42" s="249">
        <v>0</v>
      </c>
      <c r="AC42" s="243">
        <f t="shared" si="2"/>
        <v>0</v>
      </c>
      <c r="AD42" s="226" t="s">
        <v>42</v>
      </c>
      <c r="AE42" s="222"/>
    </row>
    <row r="43" spans="1:31" ht="26.25" thickBot="1">
      <c r="A43" s="396">
        <v>37</v>
      </c>
      <c r="B43" s="297" t="s">
        <v>176</v>
      </c>
      <c r="C43" s="277" t="s">
        <v>39</v>
      </c>
      <c r="D43" s="28" t="s">
        <v>177</v>
      </c>
      <c r="E43" s="4">
        <v>200002.5</v>
      </c>
      <c r="F43" s="16">
        <v>25000</v>
      </c>
      <c r="G43" s="13">
        <v>0</v>
      </c>
      <c r="H43" s="14">
        <v>0</v>
      </c>
      <c r="I43" s="22">
        <v>0</v>
      </c>
      <c r="J43" s="23">
        <v>0</v>
      </c>
      <c r="K43" s="15">
        <v>0</v>
      </c>
      <c r="L43" s="83">
        <v>0</v>
      </c>
      <c r="M43" s="161">
        <f aca="true" t="shared" si="3" ref="M43:M49">F43+G43+H43+I43+J43+K43+L43</f>
        <v>25000</v>
      </c>
      <c r="N43" s="154">
        <f aca="true" t="shared" si="4" ref="N43:N49">E43-F43-G43-H43-I43-J43-K43-L43</f>
        <v>175002.5</v>
      </c>
      <c r="O43" s="233">
        <v>50000</v>
      </c>
      <c r="P43" s="234">
        <v>50000</v>
      </c>
      <c r="Q43" s="235">
        <v>0</v>
      </c>
      <c r="R43" s="236">
        <v>0</v>
      </c>
      <c r="S43" s="237">
        <v>0</v>
      </c>
      <c r="T43" s="238">
        <v>0</v>
      </c>
      <c r="U43" s="239">
        <v>0</v>
      </c>
      <c r="V43" s="240">
        <v>0</v>
      </c>
      <c r="W43" s="241">
        <v>0</v>
      </c>
      <c r="X43" s="242">
        <v>0</v>
      </c>
      <c r="Y43" s="246">
        <v>0</v>
      </c>
      <c r="Z43" s="247">
        <v>0</v>
      </c>
      <c r="AA43" s="248">
        <v>0</v>
      </c>
      <c r="AB43" s="249">
        <v>0</v>
      </c>
      <c r="AC43" s="243">
        <f t="shared" si="2"/>
        <v>100000</v>
      </c>
      <c r="AD43" s="226" t="s">
        <v>42</v>
      </c>
      <c r="AE43" s="225" t="s">
        <v>175</v>
      </c>
    </row>
    <row r="44" spans="1:31" ht="39" thickBot="1">
      <c r="A44" s="314">
        <v>38</v>
      </c>
      <c r="B44" s="476" t="s">
        <v>178</v>
      </c>
      <c r="C44" s="477" t="s">
        <v>179</v>
      </c>
      <c r="D44" s="478" t="s">
        <v>180</v>
      </c>
      <c r="E44" s="479">
        <v>163723.64</v>
      </c>
      <c r="F44" s="480">
        <v>41538.16</v>
      </c>
      <c r="G44" s="480">
        <v>0</v>
      </c>
      <c r="H44" s="480">
        <v>0</v>
      </c>
      <c r="I44" s="480">
        <v>0</v>
      </c>
      <c r="J44" s="480">
        <v>0</v>
      </c>
      <c r="K44" s="481">
        <v>0</v>
      </c>
      <c r="L44" s="480">
        <v>0</v>
      </c>
      <c r="M44" s="482">
        <f t="shared" si="3"/>
        <v>41538.16</v>
      </c>
      <c r="N44" s="483">
        <f t="shared" si="4"/>
        <v>122185.48000000001</v>
      </c>
      <c r="O44" s="484">
        <v>50000</v>
      </c>
      <c r="P44" s="485">
        <v>0</v>
      </c>
      <c r="Q44" s="485">
        <v>0</v>
      </c>
      <c r="R44" s="485">
        <v>0</v>
      </c>
      <c r="S44" s="485">
        <v>0</v>
      </c>
      <c r="T44" s="485">
        <v>0</v>
      </c>
      <c r="U44" s="485">
        <v>0</v>
      </c>
      <c r="V44" s="485">
        <v>0</v>
      </c>
      <c r="W44" s="485">
        <v>0</v>
      </c>
      <c r="X44" s="485">
        <v>0</v>
      </c>
      <c r="Y44" s="485">
        <v>0</v>
      </c>
      <c r="Z44" s="485">
        <v>0</v>
      </c>
      <c r="AA44" s="485">
        <v>0</v>
      </c>
      <c r="AB44" s="485">
        <v>0</v>
      </c>
      <c r="AC44" s="486">
        <f t="shared" si="2"/>
        <v>50000</v>
      </c>
      <c r="AD44" s="487" t="s">
        <v>34</v>
      </c>
      <c r="AE44" s="488" t="s">
        <v>181</v>
      </c>
    </row>
    <row r="45" spans="1:31" ht="26.25" thickBot="1">
      <c r="A45" s="101">
        <v>39</v>
      </c>
      <c r="B45" s="408" t="s">
        <v>465</v>
      </c>
      <c r="C45" s="359" t="s">
        <v>182</v>
      </c>
      <c r="D45" s="360" t="s">
        <v>183</v>
      </c>
      <c r="E45" s="361">
        <v>71923</v>
      </c>
      <c r="F45" s="363">
        <v>17860.2</v>
      </c>
      <c r="G45" s="363">
        <v>35603.3</v>
      </c>
      <c r="H45" s="363">
        <v>18141.8</v>
      </c>
      <c r="I45" s="363">
        <v>0</v>
      </c>
      <c r="J45" s="363">
        <v>0</v>
      </c>
      <c r="K45" s="383">
        <v>0</v>
      </c>
      <c r="L45" s="363">
        <v>0</v>
      </c>
      <c r="M45" s="384">
        <f t="shared" si="3"/>
        <v>71605.3</v>
      </c>
      <c r="N45" s="366">
        <f t="shared" si="4"/>
        <v>317.7000000000007</v>
      </c>
      <c r="O45" s="367">
        <v>0</v>
      </c>
      <c r="P45" s="368">
        <v>0</v>
      </c>
      <c r="Q45" s="368">
        <v>0</v>
      </c>
      <c r="R45" s="368">
        <v>0</v>
      </c>
      <c r="S45" s="368">
        <v>0</v>
      </c>
      <c r="T45" s="368">
        <v>0</v>
      </c>
      <c r="U45" s="368">
        <v>0</v>
      </c>
      <c r="V45" s="368">
        <v>0</v>
      </c>
      <c r="W45" s="368">
        <v>0</v>
      </c>
      <c r="X45" s="368">
        <v>0</v>
      </c>
      <c r="Y45" s="368">
        <v>0</v>
      </c>
      <c r="Z45" s="368">
        <v>0</v>
      </c>
      <c r="AA45" s="368">
        <v>0</v>
      </c>
      <c r="AB45" s="368">
        <v>0</v>
      </c>
      <c r="AC45" s="369">
        <f t="shared" si="2"/>
        <v>0</v>
      </c>
      <c r="AD45" s="409" t="s">
        <v>136</v>
      </c>
      <c r="AE45" s="390" t="s">
        <v>184</v>
      </c>
    </row>
    <row r="46" spans="1:31" ht="26.25" thickBot="1">
      <c r="A46" s="502">
        <v>40</v>
      </c>
      <c r="B46" s="298" t="s">
        <v>466</v>
      </c>
      <c r="C46" s="277" t="s">
        <v>97</v>
      </c>
      <c r="D46" s="28" t="s">
        <v>188</v>
      </c>
      <c r="E46" s="4">
        <v>371966.54</v>
      </c>
      <c r="F46" s="16">
        <v>50000</v>
      </c>
      <c r="G46" s="13">
        <v>50000</v>
      </c>
      <c r="H46" s="14">
        <v>50000</v>
      </c>
      <c r="I46" s="22">
        <v>50000</v>
      </c>
      <c r="J46" s="23">
        <v>0</v>
      </c>
      <c r="K46" s="15">
        <v>0</v>
      </c>
      <c r="L46" s="83">
        <v>0</v>
      </c>
      <c r="M46" s="161">
        <f t="shared" si="3"/>
        <v>200000</v>
      </c>
      <c r="N46" s="154">
        <f t="shared" si="4"/>
        <v>171966.53999999998</v>
      </c>
      <c r="O46" s="233">
        <v>50000</v>
      </c>
      <c r="P46" s="234">
        <v>50000</v>
      </c>
      <c r="Q46" s="235">
        <v>0</v>
      </c>
      <c r="R46" s="236">
        <v>0</v>
      </c>
      <c r="S46" s="237">
        <v>0</v>
      </c>
      <c r="T46" s="238">
        <v>0</v>
      </c>
      <c r="U46" s="239">
        <v>0</v>
      </c>
      <c r="V46" s="240">
        <v>0</v>
      </c>
      <c r="W46" s="241">
        <v>0</v>
      </c>
      <c r="X46" s="242">
        <v>0</v>
      </c>
      <c r="Y46" s="246">
        <v>0</v>
      </c>
      <c r="Z46" s="247">
        <v>0</v>
      </c>
      <c r="AA46" s="248">
        <v>0</v>
      </c>
      <c r="AB46" s="249">
        <v>0</v>
      </c>
      <c r="AC46" s="243">
        <f t="shared" si="2"/>
        <v>100000</v>
      </c>
      <c r="AD46" s="231" t="s">
        <v>45</v>
      </c>
      <c r="AE46" s="225" t="s">
        <v>189</v>
      </c>
    </row>
    <row r="47" spans="1:31" ht="34.5" thickBot="1">
      <c r="A47" s="502">
        <v>41</v>
      </c>
      <c r="B47" s="447" t="s">
        <v>190</v>
      </c>
      <c r="C47" s="503" t="s">
        <v>191</v>
      </c>
      <c r="D47" s="449" t="s">
        <v>192</v>
      </c>
      <c r="E47" s="450">
        <v>144128.6</v>
      </c>
      <c r="F47" s="452">
        <v>50000</v>
      </c>
      <c r="G47" s="452">
        <v>20000</v>
      </c>
      <c r="H47" s="452">
        <v>0</v>
      </c>
      <c r="I47" s="452">
        <v>0</v>
      </c>
      <c r="J47" s="452">
        <v>0</v>
      </c>
      <c r="K47" s="462">
        <v>0</v>
      </c>
      <c r="L47" s="452">
        <v>0</v>
      </c>
      <c r="M47" s="454">
        <f t="shared" si="3"/>
        <v>70000</v>
      </c>
      <c r="N47" s="455">
        <f t="shared" si="4"/>
        <v>74128.6</v>
      </c>
      <c r="O47" s="456">
        <v>50000</v>
      </c>
      <c r="P47" s="457">
        <v>0</v>
      </c>
      <c r="Q47" s="457">
        <v>0</v>
      </c>
      <c r="R47" s="457">
        <v>0</v>
      </c>
      <c r="S47" s="457">
        <v>0</v>
      </c>
      <c r="T47" s="457">
        <v>0</v>
      </c>
      <c r="U47" s="457">
        <v>0</v>
      </c>
      <c r="V47" s="457">
        <v>0</v>
      </c>
      <c r="W47" s="457">
        <v>0</v>
      </c>
      <c r="X47" s="457">
        <v>0</v>
      </c>
      <c r="Y47" s="457">
        <v>0</v>
      </c>
      <c r="Z47" s="457">
        <v>0</v>
      </c>
      <c r="AA47" s="457">
        <v>0</v>
      </c>
      <c r="AB47" s="457">
        <v>0</v>
      </c>
      <c r="AC47" s="458">
        <f t="shared" si="2"/>
        <v>50000</v>
      </c>
      <c r="AD47" s="475" t="s">
        <v>45</v>
      </c>
      <c r="AE47" s="460" t="s">
        <v>320</v>
      </c>
    </row>
    <row r="48" spans="1:31" ht="23.25" thickBot="1">
      <c r="A48" s="445">
        <v>42</v>
      </c>
      <c r="B48" s="301" t="s">
        <v>194</v>
      </c>
      <c r="C48" s="504" t="s">
        <v>216</v>
      </c>
      <c r="D48" s="28" t="s">
        <v>192</v>
      </c>
      <c r="E48" s="4">
        <v>170556.78</v>
      </c>
      <c r="F48" s="16">
        <v>36000</v>
      </c>
      <c r="G48" s="13">
        <v>0</v>
      </c>
      <c r="H48" s="14">
        <v>0</v>
      </c>
      <c r="I48" s="22">
        <v>0</v>
      </c>
      <c r="J48" s="23">
        <v>0</v>
      </c>
      <c r="K48" s="15">
        <v>0</v>
      </c>
      <c r="L48" s="83">
        <v>0</v>
      </c>
      <c r="M48" s="161">
        <f t="shared" si="3"/>
        <v>36000</v>
      </c>
      <c r="N48" s="156">
        <f t="shared" si="4"/>
        <v>134556.78</v>
      </c>
      <c r="O48" s="233">
        <v>0</v>
      </c>
      <c r="P48" s="234">
        <v>0</v>
      </c>
      <c r="Q48" s="235">
        <v>0</v>
      </c>
      <c r="R48" s="236">
        <v>0</v>
      </c>
      <c r="S48" s="237">
        <v>0</v>
      </c>
      <c r="T48" s="238">
        <v>0</v>
      </c>
      <c r="U48" s="239">
        <v>0</v>
      </c>
      <c r="V48" s="240">
        <v>0</v>
      </c>
      <c r="W48" s="241">
        <v>0</v>
      </c>
      <c r="X48" s="242">
        <v>0</v>
      </c>
      <c r="Y48" s="246">
        <v>0</v>
      </c>
      <c r="Z48" s="247">
        <v>0</v>
      </c>
      <c r="AA48" s="248">
        <v>0</v>
      </c>
      <c r="AB48" s="249">
        <v>0</v>
      </c>
      <c r="AC48" s="243">
        <f t="shared" si="2"/>
        <v>0</v>
      </c>
      <c r="AD48" s="231" t="s">
        <v>16</v>
      </c>
      <c r="AE48" s="225"/>
    </row>
    <row r="49" spans="1:31" ht="35.25" thickBot="1" thickTop="1">
      <c r="A49" s="101">
        <v>43</v>
      </c>
      <c r="B49" s="302" t="s">
        <v>467</v>
      </c>
      <c r="C49" s="277" t="s">
        <v>148</v>
      </c>
      <c r="D49" s="28" t="s">
        <v>200</v>
      </c>
      <c r="E49" s="208">
        <v>211870.4</v>
      </c>
      <c r="F49" s="209">
        <v>39149.9</v>
      </c>
      <c r="G49" s="210">
        <v>0</v>
      </c>
      <c r="H49" s="211">
        <v>0</v>
      </c>
      <c r="I49" s="212">
        <v>0</v>
      </c>
      <c r="J49" s="213">
        <v>0</v>
      </c>
      <c r="K49" s="214">
        <v>0</v>
      </c>
      <c r="L49" s="215">
        <v>0</v>
      </c>
      <c r="M49" s="216">
        <f t="shared" si="3"/>
        <v>39149.9</v>
      </c>
      <c r="N49" s="217">
        <f t="shared" si="4"/>
        <v>172720.5</v>
      </c>
      <c r="O49" s="244">
        <v>50000</v>
      </c>
      <c r="P49" s="245">
        <v>50000</v>
      </c>
      <c r="Q49" s="235">
        <v>20999.59</v>
      </c>
      <c r="R49" s="236">
        <v>9404.72</v>
      </c>
      <c r="S49" s="237">
        <v>0</v>
      </c>
      <c r="T49" s="238">
        <v>0</v>
      </c>
      <c r="U49" s="239">
        <v>0</v>
      </c>
      <c r="V49" s="240">
        <v>0</v>
      </c>
      <c r="W49" s="241">
        <v>0</v>
      </c>
      <c r="X49" s="242">
        <v>0</v>
      </c>
      <c r="Y49" s="246">
        <v>0</v>
      </c>
      <c r="Z49" s="247">
        <v>0</v>
      </c>
      <c r="AA49" s="248">
        <v>0</v>
      </c>
      <c r="AB49" s="249">
        <v>0</v>
      </c>
      <c r="AC49" s="243">
        <f t="shared" si="2"/>
        <v>130404.31</v>
      </c>
      <c r="AD49" s="229" t="s">
        <v>201</v>
      </c>
      <c r="AE49" s="219" t="s">
        <v>156</v>
      </c>
    </row>
    <row r="50" spans="1:31" ht="39" thickBot="1">
      <c r="A50" s="472">
        <v>44</v>
      </c>
      <c r="B50" s="507" t="s">
        <v>468</v>
      </c>
      <c r="C50" s="508" t="s">
        <v>7</v>
      </c>
      <c r="D50" s="449" t="s">
        <v>8</v>
      </c>
      <c r="E50" s="509">
        <v>196936.25</v>
      </c>
      <c r="F50" s="510">
        <v>50000</v>
      </c>
      <c r="G50" s="510">
        <v>50000</v>
      </c>
      <c r="H50" s="510">
        <v>50000</v>
      </c>
      <c r="I50" s="510">
        <v>15000</v>
      </c>
      <c r="J50" s="510">
        <v>0</v>
      </c>
      <c r="K50" s="511">
        <v>0</v>
      </c>
      <c r="L50" s="510">
        <v>0</v>
      </c>
      <c r="M50" s="510">
        <f>F50+G50+H50+I50+J50+K50+L50</f>
        <v>165000</v>
      </c>
      <c r="N50" s="512">
        <f>E50-F50-G50-H50-I50-J50-K50-L50</f>
        <v>31936.25</v>
      </c>
      <c r="O50" s="513">
        <v>15834.85</v>
      </c>
      <c r="P50" s="514">
        <v>0</v>
      </c>
      <c r="Q50" s="457">
        <v>0</v>
      </c>
      <c r="R50" s="457">
        <v>0</v>
      </c>
      <c r="S50" s="457">
        <v>0</v>
      </c>
      <c r="T50" s="457">
        <v>0</v>
      </c>
      <c r="U50" s="457">
        <v>0</v>
      </c>
      <c r="V50" s="457">
        <v>0</v>
      </c>
      <c r="W50" s="457">
        <v>0</v>
      </c>
      <c r="X50" s="457">
        <v>0</v>
      </c>
      <c r="Y50" s="457">
        <v>0</v>
      </c>
      <c r="Z50" s="457">
        <v>0</v>
      </c>
      <c r="AA50" s="457">
        <v>0</v>
      </c>
      <c r="AB50" s="457">
        <v>0</v>
      </c>
      <c r="AC50" s="458">
        <f>O50+P50+Q50+R50+S50+T50+U50+V50+W50+X50+Y50+Z50+AA50+AB50</f>
        <v>15834.85</v>
      </c>
      <c r="AD50" s="475" t="s">
        <v>55</v>
      </c>
      <c r="AE50" s="460" t="s">
        <v>213</v>
      </c>
    </row>
    <row r="51" spans="1:31" ht="64.5" thickBot="1">
      <c r="A51" s="413">
        <v>45</v>
      </c>
      <c r="B51" s="506" t="s">
        <v>469</v>
      </c>
      <c r="C51" s="505" t="s">
        <v>214</v>
      </c>
      <c r="D51" s="28" t="s">
        <v>215</v>
      </c>
      <c r="E51" s="208">
        <v>300185.58</v>
      </c>
      <c r="F51" s="209">
        <v>0</v>
      </c>
      <c r="G51" s="210">
        <v>0</v>
      </c>
      <c r="H51" s="211">
        <v>0</v>
      </c>
      <c r="I51" s="212">
        <v>0</v>
      </c>
      <c r="J51" s="213">
        <v>0</v>
      </c>
      <c r="K51" s="214">
        <v>0</v>
      </c>
      <c r="L51" s="215">
        <v>0</v>
      </c>
      <c r="M51" s="216">
        <f>F51+G51+H51+I51+J51+K51+L51</f>
        <v>0</v>
      </c>
      <c r="N51" s="217">
        <f>E51-F51-G51-H51-I51-J51-K51-L51</f>
        <v>300185.58</v>
      </c>
      <c r="O51" s="244">
        <v>50000</v>
      </c>
      <c r="P51" s="245">
        <v>50000</v>
      </c>
      <c r="Q51" s="235">
        <v>50000</v>
      </c>
      <c r="R51" s="236">
        <v>50000</v>
      </c>
      <c r="S51" s="237">
        <v>50000</v>
      </c>
      <c r="T51" s="238">
        <v>0</v>
      </c>
      <c r="U51" s="239">
        <v>0</v>
      </c>
      <c r="V51" s="240">
        <v>0</v>
      </c>
      <c r="W51" s="241">
        <v>0</v>
      </c>
      <c r="X51" s="242">
        <v>0</v>
      </c>
      <c r="Y51" s="246">
        <v>0</v>
      </c>
      <c r="Z51" s="247">
        <v>0</v>
      </c>
      <c r="AA51" s="248">
        <v>0</v>
      </c>
      <c r="AB51" s="249">
        <v>0</v>
      </c>
      <c r="AC51" s="243">
        <f>O51+P51+Q51+R51+S51+T51+U51+V51+W51+X51+Y51+Z51+AA51+AB51</f>
        <v>250000</v>
      </c>
      <c r="AD51" s="231" t="s">
        <v>35</v>
      </c>
      <c r="AE51" s="219" t="s">
        <v>249</v>
      </c>
    </row>
    <row r="52" spans="1:31" ht="26.25" thickBot="1">
      <c r="A52" s="551">
        <v>46</v>
      </c>
      <c r="B52" s="567" t="s">
        <v>217</v>
      </c>
      <c r="C52" s="566" t="s">
        <v>218</v>
      </c>
      <c r="D52" s="553" t="s">
        <v>219</v>
      </c>
      <c r="E52" s="569">
        <v>172395.7</v>
      </c>
      <c r="F52" s="570">
        <v>0</v>
      </c>
      <c r="G52" s="570">
        <v>0</v>
      </c>
      <c r="H52" s="570">
        <v>0</v>
      </c>
      <c r="I52" s="570">
        <v>0</v>
      </c>
      <c r="J52" s="570">
        <v>0</v>
      </c>
      <c r="K52" s="581">
        <v>0</v>
      </c>
      <c r="L52" s="570">
        <v>0</v>
      </c>
      <c r="M52" s="570">
        <f>F52+G52+H52+I52+J52+K52+L52</f>
        <v>0</v>
      </c>
      <c r="N52" s="571">
        <f>E52-F52-G52-H52-I52-J52-K52-L52</f>
        <v>172395.7</v>
      </c>
      <c r="O52" s="582">
        <v>50000</v>
      </c>
      <c r="P52" s="583">
        <v>50000</v>
      </c>
      <c r="Q52" s="561">
        <v>50000</v>
      </c>
      <c r="R52" s="561">
        <v>22014</v>
      </c>
      <c r="S52" s="561">
        <v>0</v>
      </c>
      <c r="T52" s="561">
        <v>0</v>
      </c>
      <c r="U52" s="561">
        <v>0</v>
      </c>
      <c r="V52" s="561">
        <v>0</v>
      </c>
      <c r="W52" s="561">
        <v>0</v>
      </c>
      <c r="X52" s="561">
        <v>0</v>
      </c>
      <c r="Y52" s="561">
        <v>0</v>
      </c>
      <c r="Z52" s="561">
        <v>0</v>
      </c>
      <c r="AA52" s="561">
        <v>0</v>
      </c>
      <c r="AB52" s="561">
        <v>0</v>
      </c>
      <c r="AC52" s="562">
        <f>O52+P52+Q52+R52+S52+T52+U52+V52+W52+X52+Y52+Z52+AA52+AB52</f>
        <v>172014</v>
      </c>
      <c r="AD52" s="584" t="s">
        <v>40</v>
      </c>
      <c r="AE52" s="564" t="s">
        <v>220</v>
      </c>
    </row>
    <row r="53" spans="1:31" ht="39" thickBot="1">
      <c r="A53" s="274">
        <v>47</v>
      </c>
      <c r="B53" s="348" t="s">
        <v>470</v>
      </c>
      <c r="C53" s="349" t="s">
        <v>39</v>
      </c>
      <c r="D53" s="303" t="s">
        <v>221</v>
      </c>
      <c r="E53" s="350">
        <v>317005.3</v>
      </c>
      <c r="F53" s="351">
        <v>0</v>
      </c>
      <c r="G53" s="351">
        <v>0</v>
      </c>
      <c r="H53" s="351">
        <v>0</v>
      </c>
      <c r="I53" s="351">
        <v>0</v>
      </c>
      <c r="J53" s="351">
        <v>0</v>
      </c>
      <c r="K53" s="352">
        <v>0</v>
      </c>
      <c r="L53" s="351">
        <v>0</v>
      </c>
      <c r="M53" s="351">
        <f>F53+G53+H53+I53+J53+K53+L53</f>
        <v>0</v>
      </c>
      <c r="N53" s="353">
        <f>E53-F53-G53-H53-I53-J53-K53-L53</f>
        <v>317005.3</v>
      </c>
      <c r="O53" s="354">
        <v>50000</v>
      </c>
      <c r="P53" s="355">
        <v>50000</v>
      </c>
      <c r="Q53" s="309">
        <v>50000</v>
      </c>
      <c r="R53" s="309">
        <v>50000</v>
      </c>
      <c r="S53" s="309">
        <v>50000</v>
      </c>
      <c r="T53" s="309">
        <v>66917.79</v>
      </c>
      <c r="U53" s="309">
        <v>0</v>
      </c>
      <c r="V53" s="309">
        <v>0</v>
      </c>
      <c r="W53" s="309">
        <v>0</v>
      </c>
      <c r="X53" s="309">
        <v>0</v>
      </c>
      <c r="Y53" s="309">
        <v>0</v>
      </c>
      <c r="Z53" s="309">
        <v>0</v>
      </c>
      <c r="AA53" s="309">
        <v>0</v>
      </c>
      <c r="AB53" s="309">
        <v>0</v>
      </c>
      <c r="AC53" s="310">
        <f>O53+P53+Q53+R53+S53+T53+U53+V53+W53+X53+Y53+Z53+AA53+AB53</f>
        <v>316917.79</v>
      </c>
      <c r="AD53" s="356" t="s">
        <v>42</v>
      </c>
      <c r="AE53" s="357" t="s">
        <v>222</v>
      </c>
    </row>
    <row r="54" spans="1:31" ht="38.25">
      <c r="A54" s="314">
        <v>48</v>
      </c>
      <c r="B54" s="506" t="s">
        <v>471</v>
      </c>
      <c r="C54" s="277" t="s">
        <v>302</v>
      </c>
      <c r="D54" s="28" t="s">
        <v>250</v>
      </c>
      <c r="E54" s="208">
        <v>396508.42</v>
      </c>
      <c r="F54" s="209">
        <v>50000</v>
      </c>
      <c r="G54" s="210">
        <v>100000</v>
      </c>
      <c r="H54" s="211">
        <v>50000</v>
      </c>
      <c r="I54" s="212">
        <v>50000</v>
      </c>
      <c r="J54" s="213">
        <v>0</v>
      </c>
      <c r="K54" s="214">
        <v>0</v>
      </c>
      <c r="L54" s="215">
        <v>0</v>
      </c>
      <c r="M54" s="216">
        <f>F54+G54+H54+I54+J54+K54+L54</f>
        <v>250000</v>
      </c>
      <c r="N54" s="217">
        <f>E54-F54-G54-H54-I54-J54-K54-L54</f>
        <v>146508.41999999998</v>
      </c>
      <c r="O54" s="218">
        <v>0</v>
      </c>
      <c r="P54" s="21">
        <v>0</v>
      </c>
      <c r="Q54" s="235">
        <v>0</v>
      </c>
      <c r="R54" s="236">
        <v>0</v>
      </c>
      <c r="S54" s="237">
        <v>0</v>
      </c>
      <c r="T54" s="238">
        <v>0</v>
      </c>
      <c r="U54" s="239">
        <v>0</v>
      </c>
      <c r="V54" s="240">
        <v>0</v>
      </c>
      <c r="W54" s="241">
        <v>0</v>
      </c>
      <c r="X54" s="242">
        <v>0</v>
      </c>
      <c r="Y54" s="246">
        <v>0</v>
      </c>
      <c r="Z54" s="247">
        <v>0</v>
      </c>
      <c r="AA54" s="248">
        <v>0</v>
      </c>
      <c r="AB54" s="249">
        <v>0</v>
      </c>
      <c r="AC54" s="243">
        <f>O54+P54+Q54+R54+S54+T54+U54+V54+W54+X54+Y54+Z54+AA54+AB54</f>
        <v>0</v>
      </c>
      <c r="AD54" s="231" t="s">
        <v>35</v>
      </c>
      <c r="AE54" s="219" t="s">
        <v>249</v>
      </c>
    </row>
    <row r="55" ht="12.75">
      <c r="A55" s="102"/>
    </row>
    <row r="56" ht="13.5" thickBot="1">
      <c r="A56" s="102"/>
    </row>
    <row r="57" spans="1:29" ht="18.75" thickBot="1">
      <c r="A57" s="102"/>
      <c r="B57" s="18" t="s">
        <v>46</v>
      </c>
      <c r="E57" s="606">
        <f>SUM(E7:E53)</f>
        <v>12893163.239999998</v>
      </c>
      <c r="M57" s="607">
        <f>SUM(M7:M53)</f>
        <v>4543409.540000001</v>
      </c>
      <c r="N57" s="608">
        <f>SUM(N7:N53)</f>
        <v>8349753.7</v>
      </c>
      <c r="AC57" s="609">
        <f>SUM(AC7:AC54)</f>
        <v>5233782.959999999</v>
      </c>
    </row>
    <row r="58" ht="13.5" thickBot="1">
      <c r="A58" s="102"/>
    </row>
    <row r="59" spans="1:13" ht="15.75" thickBot="1">
      <c r="A59" s="102"/>
      <c r="B59" s="19" t="s">
        <v>48</v>
      </c>
      <c r="C59" s="11"/>
      <c r="M59" s="61"/>
    </row>
    <row r="60" spans="1:2" ht="13.5" thickBot="1">
      <c r="A60" s="102"/>
      <c r="B60" s="10"/>
    </row>
    <row r="61" spans="1:3" ht="15.75" thickBot="1">
      <c r="A61" s="102"/>
      <c r="B61" s="20" t="s">
        <v>429</v>
      </c>
      <c r="C61" s="9"/>
    </row>
    <row r="62" ht="13.5" thickBot="1">
      <c r="A62" s="102"/>
    </row>
    <row r="63" spans="1:3" ht="15.75" thickBot="1">
      <c r="A63" s="102"/>
      <c r="B63" s="20" t="s">
        <v>430</v>
      </c>
      <c r="C63" s="17"/>
    </row>
    <row r="64" ht="12.75">
      <c r="A64" s="102"/>
    </row>
    <row r="65" ht="12.75">
      <c r="A65" s="102"/>
    </row>
    <row r="66" ht="12.75">
      <c r="A66" s="102"/>
    </row>
    <row r="67" ht="12.75">
      <c r="A67" s="102"/>
    </row>
    <row r="68" ht="12.75">
      <c r="A68" s="102"/>
    </row>
    <row r="69" ht="12.75">
      <c r="A69" s="102"/>
    </row>
    <row r="70" ht="12.75">
      <c r="A70" s="102"/>
    </row>
    <row r="71" ht="40.5" customHeight="1">
      <c r="A71" s="102"/>
    </row>
    <row r="72" ht="12.75">
      <c r="A72" s="102"/>
    </row>
    <row r="73" ht="12.75">
      <c r="A73" s="102"/>
    </row>
    <row r="74" ht="12.75">
      <c r="A74" s="102"/>
    </row>
    <row r="75" ht="12.75">
      <c r="A75" s="102"/>
    </row>
    <row r="76" ht="12.75">
      <c r="A76" s="102"/>
    </row>
  </sheetData>
  <sheetProtection/>
  <mergeCells count="2">
    <mergeCell ref="A3:G3"/>
    <mergeCell ref="A4:E4"/>
  </mergeCells>
  <printOptions/>
  <pageMargins left="0.18" right="0.17" top="0.72" bottom="0.236220472440945" header="0.63" footer="0.511811023622047"/>
  <pageSetup horizontalDpi="600" verticalDpi="600" orientation="landscape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N72"/>
  <sheetViews>
    <sheetView zoomScale="75" zoomScaleNormal="75" zoomScaleSheetLayoutView="120" zoomScalePageLayoutView="0" workbookViewId="0" topLeftCell="X1">
      <selection activeCell="AI4" sqref="AI4"/>
    </sheetView>
  </sheetViews>
  <sheetFormatPr defaultColWidth="9.140625" defaultRowHeight="12.75"/>
  <cols>
    <col min="1" max="1" width="4.140625" style="0" customWidth="1"/>
    <col min="2" max="2" width="31.00390625" style="0" bestFit="1" customWidth="1"/>
    <col min="3" max="3" width="13.421875" style="0" customWidth="1"/>
    <col min="4" max="4" width="12.7109375" style="0" customWidth="1"/>
    <col min="5" max="5" width="20.8515625" style="0" customWidth="1"/>
    <col min="6" max="6" width="19.421875" style="0" customWidth="1"/>
    <col min="7" max="9" width="17.8515625" style="0" bestFit="1" customWidth="1"/>
    <col min="10" max="12" width="16.57421875" style="0" bestFit="1" customWidth="1"/>
    <col min="13" max="13" width="20.140625" style="0" customWidth="1"/>
    <col min="14" max="14" width="20.00390625" style="0" bestFit="1" customWidth="1"/>
    <col min="15" max="20" width="16.00390625" style="0" bestFit="1" customWidth="1"/>
    <col min="21" max="23" width="14.57421875" style="0" bestFit="1" customWidth="1"/>
    <col min="24" max="24" width="20.00390625" style="0" bestFit="1" customWidth="1"/>
    <col min="27" max="29" width="13.8515625" style="0" bestFit="1" customWidth="1"/>
    <col min="30" max="31" width="12.8515625" style="0" bestFit="1" customWidth="1"/>
    <col min="32" max="32" width="13.8515625" style="0" bestFit="1" customWidth="1"/>
    <col min="33" max="33" width="12.8515625" style="0" bestFit="1" customWidth="1"/>
    <col min="34" max="34" width="12.8515625" style="0" customWidth="1"/>
    <col min="35" max="35" width="12.8515625" style="0" bestFit="1" customWidth="1"/>
    <col min="36" max="36" width="16.28125" style="0" bestFit="1" customWidth="1"/>
    <col min="37" max="38" width="13.7109375" style="0" bestFit="1" customWidth="1"/>
    <col min="39" max="39" width="17.140625" style="0" bestFit="1" customWidth="1"/>
    <col min="40" max="40" width="12.00390625" style="0" customWidth="1"/>
    <col min="41" max="41" width="11.421875" style="0" bestFit="1" customWidth="1"/>
    <col min="42" max="42" width="10.8515625" style="0" bestFit="1" customWidth="1"/>
    <col min="43" max="43" width="14.00390625" style="0" bestFit="1" customWidth="1"/>
  </cols>
  <sheetData>
    <row r="2" ht="13.5" thickBot="1"/>
    <row r="3" spans="1:33" ht="21" customHeight="1" thickBot="1">
      <c r="A3" s="627" t="s">
        <v>54</v>
      </c>
      <c r="B3" s="628"/>
      <c r="C3" s="628"/>
      <c r="D3" s="628"/>
      <c r="E3" s="628"/>
      <c r="F3" s="628"/>
      <c r="G3" s="629"/>
      <c r="H3" s="25"/>
      <c r="I3" s="25"/>
      <c r="J3" s="25"/>
      <c r="K3" s="25"/>
      <c r="M3" s="62" t="s">
        <v>196</v>
      </c>
      <c r="O3" s="630" t="s">
        <v>72</v>
      </c>
      <c r="P3" s="631"/>
      <c r="Q3" s="631"/>
      <c r="R3" s="631"/>
      <c r="S3" s="631"/>
      <c r="T3" s="631"/>
      <c r="U3" s="632"/>
      <c r="AA3" s="630" t="s">
        <v>198</v>
      </c>
      <c r="AB3" s="631"/>
      <c r="AC3" s="631"/>
      <c r="AD3" s="631"/>
      <c r="AE3" s="631"/>
      <c r="AF3" s="631"/>
      <c r="AG3" s="632"/>
    </row>
    <row r="4" spans="1:8" ht="21" customHeight="1" thickBot="1">
      <c r="A4" s="630" t="s">
        <v>197</v>
      </c>
      <c r="B4" s="631"/>
      <c r="C4" s="631"/>
      <c r="D4" s="631"/>
      <c r="E4" s="631"/>
      <c r="F4" s="632"/>
      <c r="G4" s="25"/>
      <c r="H4" s="25"/>
    </row>
    <row r="5" spans="1:24" ht="24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40" ht="27.75" customHeight="1" thickBot="1" thickTop="1">
      <c r="A6" s="33" t="s">
        <v>25</v>
      </c>
      <c r="B6" s="34" t="s">
        <v>26</v>
      </c>
      <c r="C6" s="35" t="s">
        <v>43</v>
      </c>
      <c r="D6" s="36" t="s">
        <v>18</v>
      </c>
      <c r="E6" s="37" t="s">
        <v>19</v>
      </c>
      <c r="F6" s="38" t="s">
        <v>20</v>
      </c>
      <c r="G6" s="39" t="s">
        <v>21</v>
      </c>
      <c r="H6" s="39" t="s">
        <v>22</v>
      </c>
      <c r="I6" s="39" t="s">
        <v>23</v>
      </c>
      <c r="J6" s="39" t="s">
        <v>24</v>
      </c>
      <c r="K6" s="40" t="s">
        <v>28</v>
      </c>
      <c r="L6" s="170" t="s">
        <v>32</v>
      </c>
      <c r="M6" s="168" t="s">
        <v>56</v>
      </c>
      <c r="N6" s="164" t="s">
        <v>44</v>
      </c>
      <c r="O6" s="41" t="s">
        <v>68</v>
      </c>
      <c r="P6" s="42" t="s">
        <v>67</v>
      </c>
      <c r="Q6" s="42" t="s">
        <v>27</v>
      </c>
      <c r="R6" s="42" t="s">
        <v>53</v>
      </c>
      <c r="S6" s="42" t="s">
        <v>29</v>
      </c>
      <c r="T6" s="40" t="s">
        <v>28</v>
      </c>
      <c r="U6" s="40" t="s">
        <v>32</v>
      </c>
      <c r="V6" s="40" t="s">
        <v>185</v>
      </c>
      <c r="W6" s="40" t="s">
        <v>186</v>
      </c>
      <c r="X6" s="132" t="s">
        <v>479</v>
      </c>
      <c r="Y6" s="119" t="s">
        <v>480</v>
      </c>
      <c r="Z6" s="119" t="s">
        <v>31</v>
      </c>
      <c r="AA6" s="119" t="s">
        <v>68</v>
      </c>
      <c r="AB6" s="119" t="s">
        <v>67</v>
      </c>
      <c r="AC6" s="119" t="s">
        <v>27</v>
      </c>
      <c r="AD6" s="119" t="s">
        <v>53</v>
      </c>
      <c r="AE6" s="119" t="s">
        <v>29</v>
      </c>
      <c r="AF6" s="146" t="s">
        <v>472</v>
      </c>
      <c r="AG6" s="146" t="s">
        <v>473</v>
      </c>
      <c r="AH6" s="146" t="s">
        <v>474</v>
      </c>
      <c r="AI6" s="146" t="s">
        <v>475</v>
      </c>
      <c r="AJ6" s="147" t="s">
        <v>476</v>
      </c>
      <c r="AK6" s="119" t="s">
        <v>477</v>
      </c>
      <c r="AL6" s="119" t="s">
        <v>31</v>
      </c>
      <c r="AM6" s="119" t="s">
        <v>33</v>
      </c>
      <c r="AN6" s="133" t="s">
        <v>478</v>
      </c>
    </row>
    <row r="7" spans="1:40" ht="45.75" customHeight="1">
      <c r="A7" s="26">
        <v>1</v>
      </c>
      <c r="B7" s="31" t="s">
        <v>57</v>
      </c>
      <c r="C7" s="27" t="s">
        <v>58</v>
      </c>
      <c r="D7" s="28" t="s">
        <v>59</v>
      </c>
      <c r="E7" s="29">
        <v>847542.44</v>
      </c>
      <c r="F7" s="87">
        <v>50000</v>
      </c>
      <c r="G7" s="88">
        <v>50000</v>
      </c>
      <c r="H7" s="89">
        <v>66691</v>
      </c>
      <c r="I7" s="79">
        <v>0</v>
      </c>
      <c r="J7" s="80">
        <v>0</v>
      </c>
      <c r="K7" s="81">
        <v>0</v>
      </c>
      <c r="L7" s="171">
        <v>0</v>
      </c>
      <c r="M7" s="200">
        <f aca="true" t="shared" si="0" ref="M7:M16">F7+G7+H7+I7+J7+K7+L7</f>
        <v>166691</v>
      </c>
      <c r="N7" s="165">
        <f aca="true" t="shared" si="1" ref="N7:N16">E7-F7-G7-H7-I7-J7-K7-L7</f>
        <v>680851.44</v>
      </c>
      <c r="O7" s="45">
        <v>51388.9</v>
      </c>
      <c r="P7" s="46">
        <v>51300</v>
      </c>
      <c r="Q7" s="47">
        <v>60000</v>
      </c>
      <c r="R7" s="48">
        <v>90400</v>
      </c>
      <c r="S7" s="49">
        <v>54600</v>
      </c>
      <c r="T7" s="50">
        <v>50000</v>
      </c>
      <c r="U7" s="51">
        <v>50500</v>
      </c>
      <c r="V7" s="131">
        <v>50900</v>
      </c>
      <c r="W7" s="126">
        <v>89885</v>
      </c>
      <c r="X7" s="201">
        <f aca="true" t="shared" si="2" ref="X7:X17">O7+P7+Q7+R7+S7+T7+U7+V7+W7</f>
        <v>548973.9</v>
      </c>
      <c r="Y7" s="51">
        <v>0</v>
      </c>
      <c r="Z7" s="44">
        <v>0</v>
      </c>
      <c r="AA7" s="45">
        <v>50000</v>
      </c>
      <c r="AB7" s="46">
        <v>0</v>
      </c>
      <c r="AC7" s="47">
        <v>0</v>
      </c>
      <c r="AD7" s="48">
        <v>0</v>
      </c>
      <c r="AE7" s="49">
        <v>0</v>
      </c>
      <c r="AF7" s="50">
        <v>0</v>
      </c>
      <c r="AG7" s="51">
        <v>0</v>
      </c>
      <c r="AH7" s="131">
        <v>0</v>
      </c>
      <c r="AI7" s="126">
        <v>0</v>
      </c>
      <c r="AJ7" s="130">
        <f aca="true" t="shared" si="3" ref="AJ7:AJ12">AA7+AB7+AC7+AD7+AE7+AF7+AG7+AH7+AI7</f>
        <v>50000</v>
      </c>
      <c r="AK7" s="51">
        <v>0</v>
      </c>
      <c r="AL7" s="44">
        <v>0</v>
      </c>
      <c r="AM7" s="32" t="s">
        <v>37</v>
      </c>
      <c r="AN7" s="43" t="s">
        <v>82</v>
      </c>
    </row>
    <row r="8" spans="1:40" ht="48">
      <c r="A8" s="26">
        <v>2</v>
      </c>
      <c r="B8" s="31" t="s">
        <v>61</v>
      </c>
      <c r="C8" s="27" t="s">
        <v>62</v>
      </c>
      <c r="D8" s="28" t="s">
        <v>63</v>
      </c>
      <c r="E8" s="29">
        <v>398401.78</v>
      </c>
      <c r="F8" s="87">
        <v>50000</v>
      </c>
      <c r="G8" s="88">
        <v>50000</v>
      </c>
      <c r="H8" s="89">
        <v>50000</v>
      </c>
      <c r="I8" s="79">
        <v>50000</v>
      </c>
      <c r="J8" s="80">
        <v>0</v>
      </c>
      <c r="K8" s="81">
        <v>0</v>
      </c>
      <c r="L8" s="171">
        <v>0</v>
      </c>
      <c r="M8" s="200">
        <f t="shared" si="0"/>
        <v>200000</v>
      </c>
      <c r="N8" s="165">
        <f t="shared" si="1"/>
        <v>198401.78000000003</v>
      </c>
      <c r="O8" s="45">
        <v>0</v>
      </c>
      <c r="P8" s="46">
        <v>0</v>
      </c>
      <c r="Q8" s="47">
        <v>0</v>
      </c>
      <c r="R8" s="48">
        <v>0</v>
      </c>
      <c r="S8" s="49">
        <v>0</v>
      </c>
      <c r="T8" s="50">
        <v>0</v>
      </c>
      <c r="U8" s="51">
        <v>0</v>
      </c>
      <c r="V8" s="131">
        <v>0</v>
      </c>
      <c r="W8" s="126">
        <v>0</v>
      </c>
      <c r="X8" s="201">
        <f t="shared" si="2"/>
        <v>0</v>
      </c>
      <c r="Y8" s="51">
        <v>0</v>
      </c>
      <c r="Z8" s="44">
        <v>0</v>
      </c>
      <c r="AA8" s="45">
        <v>0</v>
      </c>
      <c r="AB8" s="46">
        <v>0</v>
      </c>
      <c r="AC8" s="47">
        <v>0</v>
      </c>
      <c r="AD8" s="48">
        <v>0</v>
      </c>
      <c r="AE8" s="49">
        <v>0</v>
      </c>
      <c r="AF8" s="50">
        <v>0</v>
      </c>
      <c r="AG8" s="51">
        <v>0</v>
      </c>
      <c r="AH8" s="131">
        <v>0</v>
      </c>
      <c r="AI8" s="126">
        <v>0</v>
      </c>
      <c r="AJ8" s="130">
        <f t="shared" si="3"/>
        <v>0</v>
      </c>
      <c r="AK8" s="51">
        <v>0</v>
      </c>
      <c r="AL8" s="44">
        <v>0</v>
      </c>
      <c r="AM8" s="32" t="s">
        <v>41</v>
      </c>
      <c r="AN8" s="43" t="s">
        <v>60</v>
      </c>
    </row>
    <row r="9" spans="1:40" ht="51">
      <c r="A9" s="26">
        <v>3</v>
      </c>
      <c r="B9" s="31" t="s">
        <v>64</v>
      </c>
      <c r="C9" s="129" t="s">
        <v>187</v>
      </c>
      <c r="D9" s="28" t="s">
        <v>65</v>
      </c>
      <c r="E9" s="29">
        <v>384501.82</v>
      </c>
      <c r="F9" s="87">
        <v>30000</v>
      </c>
      <c r="G9" s="88">
        <v>50000</v>
      </c>
      <c r="H9" s="89">
        <v>50000</v>
      </c>
      <c r="I9" s="79">
        <v>50000</v>
      </c>
      <c r="J9" s="80">
        <v>50000</v>
      </c>
      <c r="K9" s="81">
        <v>50000</v>
      </c>
      <c r="L9" s="171">
        <v>50000</v>
      </c>
      <c r="M9" s="200">
        <f t="shared" si="0"/>
        <v>330000</v>
      </c>
      <c r="N9" s="165">
        <f t="shared" si="1"/>
        <v>54501.82000000001</v>
      </c>
      <c r="O9" s="45">
        <v>0</v>
      </c>
      <c r="P9" s="46">
        <v>0</v>
      </c>
      <c r="Q9" s="47">
        <v>0</v>
      </c>
      <c r="R9" s="48">
        <v>0</v>
      </c>
      <c r="S9" s="49">
        <v>0</v>
      </c>
      <c r="T9" s="50">
        <v>0</v>
      </c>
      <c r="U9" s="51">
        <v>0</v>
      </c>
      <c r="V9" s="131">
        <v>0</v>
      </c>
      <c r="W9" s="126">
        <v>0</v>
      </c>
      <c r="X9" s="201">
        <f t="shared" si="2"/>
        <v>0</v>
      </c>
      <c r="Y9" s="51">
        <v>0</v>
      </c>
      <c r="Z9" s="44">
        <v>0</v>
      </c>
      <c r="AA9" s="45">
        <v>0</v>
      </c>
      <c r="AB9" s="46">
        <v>0</v>
      </c>
      <c r="AC9" s="47">
        <v>0</v>
      </c>
      <c r="AD9" s="48">
        <v>0</v>
      </c>
      <c r="AE9" s="49">
        <v>0</v>
      </c>
      <c r="AF9" s="50">
        <v>0</v>
      </c>
      <c r="AG9" s="51">
        <v>0</v>
      </c>
      <c r="AH9" s="131">
        <v>0</v>
      </c>
      <c r="AI9" s="126">
        <v>0</v>
      </c>
      <c r="AJ9" s="130">
        <f t="shared" si="3"/>
        <v>0</v>
      </c>
      <c r="AK9" s="51">
        <v>0</v>
      </c>
      <c r="AL9" s="44">
        <v>0</v>
      </c>
      <c r="AM9" s="32" t="s">
        <v>45</v>
      </c>
      <c r="AN9" s="43" t="s">
        <v>60</v>
      </c>
    </row>
    <row r="10" spans="1:40" ht="33.75">
      <c r="A10" s="26">
        <v>4</v>
      </c>
      <c r="B10" s="31" t="s">
        <v>71</v>
      </c>
      <c r="C10" s="7" t="s">
        <v>69</v>
      </c>
      <c r="D10" s="28" t="s">
        <v>70</v>
      </c>
      <c r="E10" s="29">
        <v>468015.78</v>
      </c>
      <c r="F10" s="87">
        <v>25239.71</v>
      </c>
      <c r="G10" s="88">
        <v>0</v>
      </c>
      <c r="H10" s="89">
        <v>0</v>
      </c>
      <c r="I10" s="79">
        <v>0</v>
      </c>
      <c r="J10" s="80">
        <v>0</v>
      </c>
      <c r="K10" s="81">
        <v>0</v>
      </c>
      <c r="L10" s="171">
        <v>0</v>
      </c>
      <c r="M10" s="200">
        <f t="shared" si="0"/>
        <v>25239.71</v>
      </c>
      <c r="N10" s="165">
        <f t="shared" si="1"/>
        <v>442776.07</v>
      </c>
      <c r="O10" s="45">
        <v>65902.9</v>
      </c>
      <c r="P10" s="46">
        <v>100000</v>
      </c>
      <c r="Q10" s="47">
        <v>100000</v>
      </c>
      <c r="R10" s="48">
        <v>50000</v>
      </c>
      <c r="S10" s="49">
        <v>0</v>
      </c>
      <c r="T10" s="50">
        <v>0</v>
      </c>
      <c r="U10" s="51">
        <v>0</v>
      </c>
      <c r="V10" s="131">
        <v>0</v>
      </c>
      <c r="W10" s="126">
        <v>0</v>
      </c>
      <c r="X10" s="201">
        <f t="shared" si="2"/>
        <v>315902.9</v>
      </c>
      <c r="Y10" s="51">
        <v>0</v>
      </c>
      <c r="Z10" s="44">
        <v>0</v>
      </c>
      <c r="AA10" s="45">
        <v>0</v>
      </c>
      <c r="AB10" s="46">
        <v>0</v>
      </c>
      <c r="AC10" s="47">
        <v>0</v>
      </c>
      <c r="AD10" s="48">
        <v>0</v>
      </c>
      <c r="AE10" s="49">
        <v>0</v>
      </c>
      <c r="AF10" s="50">
        <v>0</v>
      </c>
      <c r="AG10" s="51">
        <v>0</v>
      </c>
      <c r="AH10" s="131">
        <v>0</v>
      </c>
      <c r="AI10" s="126">
        <v>0</v>
      </c>
      <c r="AJ10" s="130">
        <f t="shared" si="3"/>
        <v>0</v>
      </c>
      <c r="AK10" s="51">
        <v>0</v>
      </c>
      <c r="AL10" s="44">
        <v>0</v>
      </c>
      <c r="AM10" s="32" t="s">
        <v>42</v>
      </c>
      <c r="AN10" s="43" t="s">
        <v>60</v>
      </c>
    </row>
    <row r="11" spans="1:40" ht="33.75">
      <c r="A11" s="26">
        <v>5</v>
      </c>
      <c r="B11" s="31" t="s">
        <v>73</v>
      </c>
      <c r="C11" s="7" t="s">
        <v>74</v>
      </c>
      <c r="D11" s="28" t="s">
        <v>75</v>
      </c>
      <c r="E11" s="29">
        <v>128502</v>
      </c>
      <c r="F11" s="87">
        <v>0</v>
      </c>
      <c r="G11" s="88">
        <v>0</v>
      </c>
      <c r="H11" s="89">
        <v>0</v>
      </c>
      <c r="I11" s="79">
        <v>0</v>
      </c>
      <c r="J11" s="80">
        <v>0</v>
      </c>
      <c r="K11" s="81">
        <v>0</v>
      </c>
      <c r="L11" s="171">
        <v>0</v>
      </c>
      <c r="M11" s="200">
        <f t="shared" si="0"/>
        <v>0</v>
      </c>
      <c r="N11" s="165">
        <f t="shared" si="1"/>
        <v>128502</v>
      </c>
      <c r="O11" s="45">
        <v>0</v>
      </c>
      <c r="P11" s="46">
        <v>0</v>
      </c>
      <c r="Q11" s="47">
        <v>0</v>
      </c>
      <c r="R11" s="48">
        <v>0</v>
      </c>
      <c r="S11" s="49">
        <v>0</v>
      </c>
      <c r="T11" s="50">
        <v>0</v>
      </c>
      <c r="U11" s="51">
        <v>0</v>
      </c>
      <c r="V11" s="131">
        <v>0</v>
      </c>
      <c r="W11" s="126">
        <v>0</v>
      </c>
      <c r="X11" s="201">
        <f t="shared" si="2"/>
        <v>0</v>
      </c>
      <c r="Y11" s="51">
        <v>0</v>
      </c>
      <c r="Z11" s="21">
        <v>0</v>
      </c>
      <c r="AA11" s="45">
        <v>0</v>
      </c>
      <c r="AB11" s="46">
        <v>0</v>
      </c>
      <c r="AC11" s="47">
        <v>0</v>
      </c>
      <c r="AD11" s="48">
        <v>0</v>
      </c>
      <c r="AE11" s="49">
        <v>0</v>
      </c>
      <c r="AF11" s="50">
        <v>0</v>
      </c>
      <c r="AG11" s="51">
        <v>0</v>
      </c>
      <c r="AH11" s="131">
        <v>0</v>
      </c>
      <c r="AI11" s="126">
        <v>0</v>
      </c>
      <c r="AJ11" s="130">
        <f t="shared" si="3"/>
        <v>0</v>
      </c>
      <c r="AK11" s="51">
        <v>0</v>
      </c>
      <c r="AL11" s="21">
        <v>0</v>
      </c>
      <c r="AM11" s="52" t="s">
        <v>38</v>
      </c>
      <c r="AN11" s="43" t="s">
        <v>60</v>
      </c>
    </row>
    <row r="12" spans="1:40" ht="33.75">
      <c r="A12" s="26">
        <v>6</v>
      </c>
      <c r="B12" s="31" t="s">
        <v>76</v>
      </c>
      <c r="C12" s="7" t="s">
        <v>74</v>
      </c>
      <c r="D12" s="28" t="s">
        <v>77</v>
      </c>
      <c r="E12" s="29">
        <v>108946</v>
      </c>
      <c r="F12" s="87">
        <v>0</v>
      </c>
      <c r="G12" s="88">
        <v>0</v>
      </c>
      <c r="H12" s="89">
        <v>0</v>
      </c>
      <c r="I12" s="79">
        <v>0</v>
      </c>
      <c r="J12" s="80">
        <v>0</v>
      </c>
      <c r="K12" s="81">
        <v>0</v>
      </c>
      <c r="L12" s="171">
        <v>0</v>
      </c>
      <c r="M12" s="200">
        <f t="shared" si="0"/>
        <v>0</v>
      </c>
      <c r="N12" s="165">
        <f t="shared" si="1"/>
        <v>108946</v>
      </c>
      <c r="O12" s="45">
        <v>50000</v>
      </c>
      <c r="P12" s="46">
        <v>0</v>
      </c>
      <c r="Q12" s="47">
        <v>0</v>
      </c>
      <c r="R12" s="48">
        <v>0</v>
      </c>
      <c r="S12" s="49">
        <v>0</v>
      </c>
      <c r="T12" s="50">
        <v>0</v>
      </c>
      <c r="U12" s="51">
        <v>0</v>
      </c>
      <c r="V12" s="131">
        <v>0</v>
      </c>
      <c r="W12" s="126">
        <v>0</v>
      </c>
      <c r="X12" s="201">
        <f t="shared" si="2"/>
        <v>50000</v>
      </c>
      <c r="Y12" s="51">
        <v>0</v>
      </c>
      <c r="Z12" s="21">
        <v>0</v>
      </c>
      <c r="AA12" s="45">
        <v>0</v>
      </c>
      <c r="AB12" s="46">
        <v>0</v>
      </c>
      <c r="AC12" s="47">
        <v>0</v>
      </c>
      <c r="AD12" s="48">
        <v>0</v>
      </c>
      <c r="AE12" s="49">
        <v>0</v>
      </c>
      <c r="AF12" s="50">
        <v>0</v>
      </c>
      <c r="AG12" s="51">
        <v>0</v>
      </c>
      <c r="AH12" s="131">
        <v>0</v>
      </c>
      <c r="AI12" s="126">
        <v>0</v>
      </c>
      <c r="AJ12" s="130">
        <f t="shared" si="3"/>
        <v>0</v>
      </c>
      <c r="AK12" s="51">
        <v>0</v>
      </c>
      <c r="AL12" s="21">
        <v>0</v>
      </c>
      <c r="AM12" s="52" t="s">
        <v>38</v>
      </c>
      <c r="AN12" s="43" t="s">
        <v>60</v>
      </c>
    </row>
    <row r="13" spans="1:40" ht="36">
      <c r="A13" s="26">
        <v>7</v>
      </c>
      <c r="B13" s="138" t="s">
        <v>78</v>
      </c>
      <c r="C13" s="139" t="s">
        <v>66</v>
      </c>
      <c r="D13" s="140" t="s">
        <v>80</v>
      </c>
      <c r="E13" s="141">
        <v>322887.75</v>
      </c>
      <c r="F13" s="142">
        <v>50000</v>
      </c>
      <c r="G13" s="149">
        <v>50000</v>
      </c>
      <c r="H13" s="89">
        <v>0</v>
      </c>
      <c r="I13" s="79">
        <v>0</v>
      </c>
      <c r="J13" s="80">
        <v>0</v>
      </c>
      <c r="K13" s="81">
        <v>0</v>
      </c>
      <c r="L13" s="171">
        <v>0</v>
      </c>
      <c r="M13" s="169">
        <f t="shared" si="0"/>
        <v>100000</v>
      </c>
      <c r="N13" s="166">
        <f t="shared" si="1"/>
        <v>222887.75</v>
      </c>
      <c r="O13" s="120">
        <v>50000</v>
      </c>
      <c r="P13" s="121">
        <v>50000</v>
      </c>
      <c r="Q13" s="121">
        <v>22288.7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207">
        <f>O13+P13+Q13+R13</f>
        <v>122288.7</v>
      </c>
      <c r="Y13" s="121">
        <v>0</v>
      </c>
      <c r="Z13" s="122">
        <v>0</v>
      </c>
      <c r="AA13" s="45">
        <v>0</v>
      </c>
      <c r="AB13" s="46">
        <v>0</v>
      </c>
      <c r="AC13" s="47">
        <v>0</v>
      </c>
      <c r="AD13" s="48">
        <v>0</v>
      </c>
      <c r="AE13" s="49">
        <v>0</v>
      </c>
      <c r="AF13" s="50">
        <v>0</v>
      </c>
      <c r="AG13" s="51">
        <v>0</v>
      </c>
      <c r="AH13" s="131">
        <v>0</v>
      </c>
      <c r="AI13" s="126">
        <v>0</v>
      </c>
      <c r="AJ13" s="150">
        <f>AA13+AB13+AC13+AD13</f>
        <v>0</v>
      </c>
      <c r="AK13" s="51">
        <v>0</v>
      </c>
      <c r="AL13" s="21">
        <v>0</v>
      </c>
      <c r="AM13" s="123" t="s">
        <v>45</v>
      </c>
      <c r="AN13" s="124" t="s">
        <v>79</v>
      </c>
    </row>
    <row r="14" spans="1:40" ht="51">
      <c r="A14" s="26">
        <v>8</v>
      </c>
      <c r="B14" s="31" t="s">
        <v>83</v>
      </c>
      <c r="C14" s="12" t="s">
        <v>84</v>
      </c>
      <c r="D14" s="64" t="s">
        <v>85</v>
      </c>
      <c r="E14" s="5">
        <v>264060</v>
      </c>
      <c r="F14" s="87">
        <v>24580.7</v>
      </c>
      <c r="G14" s="13">
        <v>0</v>
      </c>
      <c r="H14" s="14">
        <v>0</v>
      </c>
      <c r="I14" s="22">
        <v>0</v>
      </c>
      <c r="J14" s="23">
        <v>0</v>
      </c>
      <c r="K14" s="15">
        <v>0</v>
      </c>
      <c r="L14" s="172">
        <v>0</v>
      </c>
      <c r="M14" s="198">
        <f t="shared" si="0"/>
        <v>24580.7</v>
      </c>
      <c r="N14" s="167">
        <f t="shared" si="1"/>
        <v>239479.3</v>
      </c>
      <c r="O14" s="67">
        <v>16553.9</v>
      </c>
      <c r="P14" s="68">
        <v>0</v>
      </c>
      <c r="Q14" s="69">
        <v>0</v>
      </c>
      <c r="R14" s="70">
        <v>0</v>
      </c>
      <c r="S14" s="71">
        <v>0</v>
      </c>
      <c r="T14" s="50">
        <v>0</v>
      </c>
      <c r="U14" s="51">
        <v>0</v>
      </c>
      <c r="V14" s="131">
        <v>0</v>
      </c>
      <c r="W14" s="126">
        <v>0</v>
      </c>
      <c r="X14" s="201">
        <f t="shared" si="2"/>
        <v>16553.9</v>
      </c>
      <c r="Y14" s="73">
        <v>0</v>
      </c>
      <c r="Z14" s="65">
        <v>0</v>
      </c>
      <c r="AA14" s="45">
        <v>0</v>
      </c>
      <c r="AB14" s="46">
        <v>0</v>
      </c>
      <c r="AC14" s="47">
        <v>0</v>
      </c>
      <c r="AD14" s="48">
        <v>0</v>
      </c>
      <c r="AE14" s="49">
        <v>0</v>
      </c>
      <c r="AF14" s="50">
        <v>0</v>
      </c>
      <c r="AG14" s="51">
        <v>0</v>
      </c>
      <c r="AH14" s="131">
        <v>0</v>
      </c>
      <c r="AI14" s="126">
        <v>0</v>
      </c>
      <c r="AJ14" s="130">
        <f>AA14+AB14+AC14+AD14+AE14+AF14+AG14+AH14+AI14</f>
        <v>0</v>
      </c>
      <c r="AK14" s="73">
        <v>0</v>
      </c>
      <c r="AL14" s="65">
        <v>0</v>
      </c>
      <c r="AM14" s="74" t="s">
        <v>38</v>
      </c>
      <c r="AN14" s="75" t="s">
        <v>60</v>
      </c>
    </row>
    <row r="15" spans="1:40" ht="33.75">
      <c r="A15" s="26">
        <v>9</v>
      </c>
      <c r="B15" s="63" t="s">
        <v>86</v>
      </c>
      <c r="C15" s="8" t="s">
        <v>87</v>
      </c>
      <c r="D15" s="64" t="s">
        <v>88</v>
      </c>
      <c r="E15" s="5">
        <v>162462.59</v>
      </c>
      <c r="F15" s="90">
        <v>0</v>
      </c>
      <c r="G15" s="91">
        <v>0</v>
      </c>
      <c r="H15" s="92">
        <v>0</v>
      </c>
      <c r="I15" s="84">
        <v>0</v>
      </c>
      <c r="J15" s="85">
        <v>0</v>
      </c>
      <c r="K15" s="24">
        <v>0</v>
      </c>
      <c r="L15" s="173">
        <v>0</v>
      </c>
      <c r="M15" s="198">
        <f t="shared" si="0"/>
        <v>0</v>
      </c>
      <c r="N15" s="167">
        <f t="shared" si="1"/>
        <v>162462.59</v>
      </c>
      <c r="O15" s="76">
        <v>50000</v>
      </c>
      <c r="P15" s="68">
        <v>50000</v>
      </c>
      <c r="Q15" s="69">
        <v>55771.14</v>
      </c>
      <c r="R15" s="70">
        <v>0</v>
      </c>
      <c r="S15" s="71">
        <v>0</v>
      </c>
      <c r="T15" s="50">
        <v>0</v>
      </c>
      <c r="U15" s="51">
        <v>0</v>
      </c>
      <c r="V15" s="131">
        <v>0</v>
      </c>
      <c r="W15" s="126">
        <v>0</v>
      </c>
      <c r="X15" s="201">
        <f t="shared" si="2"/>
        <v>155771.14</v>
      </c>
      <c r="Y15" s="73">
        <v>0</v>
      </c>
      <c r="Z15" s="65">
        <v>0</v>
      </c>
      <c r="AA15" s="45">
        <v>0</v>
      </c>
      <c r="AB15" s="46">
        <v>0</v>
      </c>
      <c r="AC15" s="47">
        <v>0</v>
      </c>
      <c r="AD15" s="48">
        <v>0</v>
      </c>
      <c r="AE15" s="49">
        <v>0</v>
      </c>
      <c r="AF15" s="50">
        <v>0</v>
      </c>
      <c r="AG15" s="51">
        <v>0</v>
      </c>
      <c r="AH15" s="131">
        <v>0</v>
      </c>
      <c r="AI15" s="126">
        <v>0</v>
      </c>
      <c r="AJ15" s="130">
        <f>AA15+AB15+AC15+AD15+AE15+AF15+AG15+AH15+AI15</f>
        <v>0</v>
      </c>
      <c r="AK15" s="73">
        <v>0</v>
      </c>
      <c r="AL15" s="65">
        <v>0</v>
      </c>
      <c r="AM15" s="74" t="s">
        <v>38</v>
      </c>
      <c r="AN15" s="75" t="s">
        <v>60</v>
      </c>
    </row>
    <row r="16" spans="1:40" ht="38.25">
      <c r="A16" s="26">
        <v>10</v>
      </c>
      <c r="B16" s="31" t="s">
        <v>89</v>
      </c>
      <c r="C16" s="8" t="s">
        <v>90</v>
      </c>
      <c r="D16" s="64" t="s">
        <v>91</v>
      </c>
      <c r="E16" s="5">
        <v>493999.38</v>
      </c>
      <c r="F16" s="90">
        <v>0</v>
      </c>
      <c r="G16" s="91">
        <v>0</v>
      </c>
      <c r="H16" s="92">
        <v>0</v>
      </c>
      <c r="I16" s="84">
        <v>0</v>
      </c>
      <c r="J16" s="85">
        <v>0</v>
      </c>
      <c r="K16" s="24">
        <v>0</v>
      </c>
      <c r="L16" s="173">
        <v>0</v>
      </c>
      <c r="M16" s="198">
        <f t="shared" si="0"/>
        <v>0</v>
      </c>
      <c r="N16" s="167">
        <f t="shared" si="1"/>
        <v>493999.38</v>
      </c>
      <c r="O16" s="76">
        <v>50000</v>
      </c>
      <c r="P16" s="68">
        <v>50000</v>
      </c>
      <c r="Q16" s="69">
        <v>50000</v>
      </c>
      <c r="R16" s="70">
        <v>50000</v>
      </c>
      <c r="S16" s="71">
        <v>50000</v>
      </c>
      <c r="T16" s="72">
        <v>152075</v>
      </c>
      <c r="U16" s="51">
        <v>0</v>
      </c>
      <c r="V16" s="131">
        <v>0</v>
      </c>
      <c r="W16" s="126">
        <v>0</v>
      </c>
      <c r="X16" s="201">
        <f t="shared" si="2"/>
        <v>402075</v>
      </c>
      <c r="Y16" s="73">
        <v>0</v>
      </c>
      <c r="Z16" s="65">
        <v>0</v>
      </c>
      <c r="AA16" s="45">
        <v>0</v>
      </c>
      <c r="AB16" s="46">
        <v>0</v>
      </c>
      <c r="AC16" s="47">
        <v>0</v>
      </c>
      <c r="AD16" s="48">
        <v>0</v>
      </c>
      <c r="AE16" s="49">
        <v>0</v>
      </c>
      <c r="AF16" s="50">
        <v>0</v>
      </c>
      <c r="AG16" s="51">
        <v>0</v>
      </c>
      <c r="AH16" s="131">
        <v>0</v>
      </c>
      <c r="AI16" s="126">
        <v>0</v>
      </c>
      <c r="AJ16" s="130">
        <f>AA16+AB16+AC16+AD16+AE16+AF16+AG16+AH16+AI16</f>
        <v>0</v>
      </c>
      <c r="AK16" s="73">
        <v>0</v>
      </c>
      <c r="AL16" s="65">
        <v>0</v>
      </c>
      <c r="AM16" s="66" t="s">
        <v>42</v>
      </c>
      <c r="AN16" s="75" t="s">
        <v>60</v>
      </c>
    </row>
    <row r="17" spans="1:40" ht="45.75" thickBot="1">
      <c r="A17" s="174">
        <v>11</v>
      </c>
      <c r="B17" s="175" t="s">
        <v>49</v>
      </c>
      <c r="C17" s="176" t="s">
        <v>50</v>
      </c>
      <c r="D17" s="177" t="s">
        <v>51</v>
      </c>
      <c r="E17" s="178">
        <v>1187768.19</v>
      </c>
      <c r="F17" s="179">
        <v>59992</v>
      </c>
      <c r="G17" s="115">
        <v>80311</v>
      </c>
      <c r="H17" s="116">
        <v>32500</v>
      </c>
      <c r="I17" s="117">
        <v>0</v>
      </c>
      <c r="J17" s="113">
        <v>0</v>
      </c>
      <c r="K17" s="114">
        <v>0</v>
      </c>
      <c r="L17" s="180">
        <v>0</v>
      </c>
      <c r="M17" s="199">
        <f>F17+G17+H17+I17+J17+K17+L17</f>
        <v>172803</v>
      </c>
      <c r="N17" s="181">
        <f>E17-F17-G17-H17-I17-J17-K17-L17</f>
        <v>1014965.19</v>
      </c>
      <c r="O17" s="182">
        <v>102869.8</v>
      </c>
      <c r="P17" s="108">
        <v>312508.3</v>
      </c>
      <c r="Q17" s="109">
        <v>102929.8</v>
      </c>
      <c r="R17" s="110">
        <v>94019.3</v>
      </c>
      <c r="S17" s="111">
        <v>0</v>
      </c>
      <c r="T17" s="183">
        <v>0</v>
      </c>
      <c r="U17" s="184">
        <v>0</v>
      </c>
      <c r="V17" s="185">
        <v>0</v>
      </c>
      <c r="W17" s="186">
        <v>0</v>
      </c>
      <c r="X17" s="202">
        <f t="shared" si="2"/>
        <v>612327.2</v>
      </c>
      <c r="Y17" s="188">
        <v>0</v>
      </c>
      <c r="Z17" s="112">
        <v>0</v>
      </c>
      <c r="AA17" s="189">
        <v>50000</v>
      </c>
      <c r="AB17" s="190">
        <v>50000</v>
      </c>
      <c r="AC17" s="191">
        <v>100000</v>
      </c>
      <c r="AD17" s="192">
        <v>0</v>
      </c>
      <c r="AE17" s="193">
        <v>0</v>
      </c>
      <c r="AF17" s="183">
        <v>0</v>
      </c>
      <c r="AG17" s="184">
        <v>0</v>
      </c>
      <c r="AH17" s="185">
        <v>0</v>
      </c>
      <c r="AI17" s="186">
        <v>0</v>
      </c>
      <c r="AJ17" s="187">
        <f>AA17+AB17+AC17+AD17+AE17+AF17+AG17+AH17+AI17</f>
        <v>200000</v>
      </c>
      <c r="AK17" s="188">
        <v>0</v>
      </c>
      <c r="AL17" s="112">
        <v>0</v>
      </c>
      <c r="AM17" s="194" t="s">
        <v>37</v>
      </c>
      <c r="AN17" s="195" t="s">
        <v>94</v>
      </c>
    </row>
    <row r="18" spans="1:30" ht="13.5" thickTop="1">
      <c r="A18" s="148"/>
      <c r="AA18" s="588">
        <v>9</v>
      </c>
      <c r="AB18" s="589">
        <v>10</v>
      </c>
      <c r="AC18" s="590">
        <v>11</v>
      </c>
      <c r="AD18" s="591">
        <v>12</v>
      </c>
    </row>
    <row r="19" spans="1:24" ht="13.5" thickBot="1">
      <c r="A19" s="148"/>
      <c r="B19" s="103"/>
      <c r="C19" s="104"/>
      <c r="D19" s="55"/>
      <c r="E19" s="56"/>
      <c r="F19" s="105"/>
      <c r="G19" s="105"/>
      <c r="H19" s="105"/>
      <c r="I19" s="105"/>
      <c r="J19" s="105"/>
      <c r="K19" s="106"/>
      <c r="L19" s="105"/>
      <c r="M19" s="57"/>
      <c r="N19" s="57"/>
      <c r="O19" s="58"/>
      <c r="P19" s="58"/>
      <c r="Q19" s="58"/>
      <c r="R19" s="58"/>
      <c r="S19" s="58"/>
      <c r="T19" s="58"/>
      <c r="U19" s="58"/>
      <c r="V19" s="58"/>
      <c r="W19" s="59"/>
      <c r="X19" s="60"/>
    </row>
    <row r="20" spans="1:36" ht="18.75" thickBot="1">
      <c r="A20" s="148"/>
      <c r="B20" s="18" t="s">
        <v>46</v>
      </c>
      <c r="AJ20" s="587">
        <f>SUM(AJ7:AJ17)</f>
        <v>250000</v>
      </c>
    </row>
    <row r="21" spans="1:36" ht="16.5" thickBot="1">
      <c r="A21" s="148"/>
      <c r="E21" s="151">
        <f>SUM(E7:E17)</f>
        <v>4767087.73</v>
      </c>
      <c r="F21" s="203"/>
      <c r="G21" s="203"/>
      <c r="H21" s="163"/>
      <c r="I21" s="163"/>
      <c r="J21" s="163"/>
      <c r="K21" s="163"/>
      <c r="L21" s="163"/>
      <c r="M21" s="197">
        <f>SUM(M7:M17)</f>
        <v>1019314.4099999999</v>
      </c>
      <c r="N21" s="153">
        <f>SUM(N7:N17)</f>
        <v>3747773.32</v>
      </c>
      <c r="O21" s="196"/>
      <c r="P21" s="196"/>
      <c r="Q21" s="196"/>
      <c r="R21" s="196"/>
      <c r="S21" s="196"/>
      <c r="T21" s="196"/>
      <c r="U21" s="196"/>
      <c r="V21" s="196"/>
      <c r="W21" s="196"/>
      <c r="X21" s="197">
        <f>SUM(X7:X17)</f>
        <v>2223892.74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" ht="15.75" thickBot="1">
      <c r="A22" s="148"/>
      <c r="B22" s="19" t="s">
        <v>48</v>
      </c>
      <c r="C22" s="11"/>
    </row>
    <row r="23" spans="1:2" ht="13.5" thickBot="1">
      <c r="A23" s="148"/>
      <c r="B23" s="10"/>
    </row>
    <row r="24" spans="1:3" ht="15.75" thickBot="1">
      <c r="A24" s="148"/>
      <c r="B24" s="20" t="s">
        <v>47</v>
      </c>
      <c r="C24" s="9"/>
    </row>
    <row r="25" spans="1:24" ht="13.5" thickBot="1">
      <c r="A25" s="148"/>
      <c r="X25" s="206"/>
    </row>
    <row r="26" spans="1:3" ht="15.75" thickBot="1">
      <c r="A26" s="148"/>
      <c r="B26" s="20" t="s">
        <v>52</v>
      </c>
      <c r="C26" s="17"/>
    </row>
    <row r="27" ht="12.75">
      <c r="A27" s="148"/>
    </row>
    <row r="28" ht="12.75">
      <c r="A28" s="148"/>
    </row>
    <row r="29" ht="12.75">
      <c r="A29" s="148"/>
    </row>
    <row r="30" ht="12.75">
      <c r="A30" s="148"/>
    </row>
    <row r="31" ht="12.75">
      <c r="A31" s="102"/>
    </row>
    <row r="32" ht="12.75">
      <c r="A32" s="102"/>
    </row>
    <row r="33" ht="12.75">
      <c r="A33" s="102"/>
    </row>
    <row r="34" ht="12.75">
      <c r="A34" s="102"/>
    </row>
    <row r="35" ht="12.75">
      <c r="A35" s="102"/>
    </row>
    <row r="36" ht="12.75">
      <c r="A36" s="102"/>
    </row>
    <row r="37" ht="12.75">
      <c r="A37" s="102"/>
    </row>
    <row r="38" ht="12.75">
      <c r="A38" s="102"/>
    </row>
    <row r="39" ht="60.75" customHeight="1">
      <c r="A39" s="102"/>
    </row>
    <row r="40" ht="12.75">
      <c r="A40" s="102"/>
    </row>
    <row r="41" ht="69" customHeight="1"/>
    <row r="43" ht="27" customHeight="1"/>
    <row r="48" ht="18.75" customHeight="1"/>
    <row r="50" ht="20.25" customHeight="1"/>
    <row r="66" ht="18.75" thickBot="1">
      <c r="B66" s="18" t="s">
        <v>46</v>
      </c>
    </row>
    <row r="67" spans="5:13" ht="16.5" thickBot="1">
      <c r="E67" s="96">
        <f>SUM(E7:E17)</f>
        <v>4767087.73</v>
      </c>
      <c r="M67" s="97">
        <f>SUM(M7:M17)</f>
        <v>1019314.4099999999</v>
      </c>
    </row>
    <row r="68" spans="2:3" ht="15.75" thickBot="1">
      <c r="B68" s="19" t="s">
        <v>48</v>
      </c>
      <c r="C68" s="11"/>
    </row>
    <row r="69" spans="2:13" ht="13.5" thickBot="1">
      <c r="B69" s="10"/>
      <c r="M69" s="61"/>
    </row>
    <row r="70" spans="2:3" ht="15.75" thickBot="1">
      <c r="B70" s="20" t="s">
        <v>47</v>
      </c>
      <c r="C70" s="9"/>
    </row>
    <row r="71" ht="13.5" thickBot="1"/>
    <row r="72" spans="2:3" ht="15.75" thickBot="1">
      <c r="B72" s="20" t="s">
        <v>52</v>
      </c>
      <c r="C72" s="17"/>
    </row>
  </sheetData>
  <sheetProtection/>
  <mergeCells count="4">
    <mergeCell ref="A3:G3"/>
    <mergeCell ref="O3:U3"/>
    <mergeCell ref="A4:F4"/>
    <mergeCell ref="AA3:AG3"/>
  </mergeCells>
  <printOptions/>
  <pageMargins left="1.09" right="0.46" top="0.24" bottom="0.24" header="0.17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Sadiku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Refik</dc:creator>
  <cp:keywords/>
  <dc:description/>
  <cp:lastModifiedBy>Gresa Deda</cp:lastModifiedBy>
  <cp:lastPrinted>2016-11-21T08:29:56Z</cp:lastPrinted>
  <dcterms:created xsi:type="dcterms:W3CDTF">2009-01-07T06:51:14Z</dcterms:created>
  <dcterms:modified xsi:type="dcterms:W3CDTF">2017-02-22T09:26:18Z</dcterms:modified>
  <cp:category/>
  <cp:version/>
  <cp:contentType/>
  <cp:contentStatus/>
</cp:coreProperties>
</file>