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lbona.Makolli\Desktop\"/>
    </mc:Choice>
  </mc:AlternateContent>
  <xr:revisionPtr revIDLastSave="0" documentId="13_ncr:1_{32D84677-8B0E-4C29-B842-5FF8AAF92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xheti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204" i="1" l="1"/>
  <c r="G162" i="1" l="1"/>
  <c r="C162" i="1"/>
  <c r="H237" i="1" l="1"/>
  <c r="G204" i="1"/>
  <c r="H218" i="1"/>
  <c r="H201" i="1"/>
  <c r="H202" i="1"/>
  <c r="H200" i="1"/>
  <c r="H149" i="1"/>
  <c r="H199" i="1"/>
  <c r="H310" i="1"/>
  <c r="G238" i="1" l="1"/>
  <c r="H192" i="1"/>
  <c r="H198" i="1"/>
  <c r="H197" i="1"/>
  <c r="H196" i="1"/>
  <c r="H195" i="1"/>
  <c r="H194" i="1"/>
  <c r="H193" i="1"/>
  <c r="H84" i="1" l="1"/>
  <c r="H363" i="1" l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G346" i="1"/>
  <c r="E346" i="1"/>
  <c r="C346" i="1"/>
  <c r="H345" i="1"/>
  <c r="H344" i="1"/>
  <c r="H343" i="1"/>
  <c r="H342" i="1"/>
  <c r="H341" i="1"/>
  <c r="C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E315" i="1"/>
  <c r="C315" i="1"/>
  <c r="H314" i="1"/>
  <c r="H313" i="1" s="1"/>
  <c r="G313" i="1"/>
  <c r="E313" i="1"/>
  <c r="C313" i="1"/>
  <c r="H311" i="1"/>
  <c r="H309" i="1"/>
  <c r="H308" i="1"/>
  <c r="H307" i="1"/>
  <c r="H306" i="1"/>
  <c r="G305" i="1"/>
  <c r="C305" i="1"/>
  <c r="H304" i="1"/>
  <c r="H303" i="1"/>
  <c r="H302" i="1"/>
  <c r="H301" i="1"/>
  <c r="H300" i="1"/>
  <c r="D299" i="1"/>
  <c r="C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G274" i="1"/>
  <c r="D274" i="1"/>
  <c r="H273" i="1"/>
  <c r="H272" i="1" s="1"/>
  <c r="D272" i="1"/>
  <c r="C272" i="1"/>
  <c r="H270" i="1"/>
  <c r="H269" i="1"/>
  <c r="H268" i="1"/>
  <c r="H267" i="1"/>
  <c r="H266" i="1"/>
  <c r="H265" i="1"/>
  <c r="G264" i="1"/>
  <c r="C264" i="1"/>
  <c r="H263" i="1"/>
  <c r="H262" i="1"/>
  <c r="H261" i="1"/>
  <c r="H260" i="1"/>
  <c r="H259" i="1"/>
  <c r="G258" i="1"/>
  <c r="C258" i="1"/>
  <c r="H257" i="1"/>
  <c r="H256" i="1" s="1"/>
  <c r="G256" i="1"/>
  <c r="C256" i="1"/>
  <c r="H255" i="1"/>
  <c r="H254" i="1"/>
  <c r="H253" i="1"/>
  <c r="H252" i="1"/>
  <c r="H251" i="1"/>
  <c r="H250" i="1"/>
  <c r="H249" i="1"/>
  <c r="H248" i="1"/>
  <c r="H247" i="1"/>
  <c r="H246" i="1"/>
  <c r="G245" i="1"/>
  <c r="C245" i="1"/>
  <c r="H243" i="1"/>
  <c r="H242" i="1"/>
  <c r="H241" i="1"/>
  <c r="H240" i="1"/>
  <c r="H239" i="1"/>
  <c r="C238" i="1"/>
  <c r="H238" i="1" s="1"/>
  <c r="H236" i="1"/>
  <c r="H235" i="1"/>
  <c r="H234" i="1"/>
  <c r="H233" i="1"/>
  <c r="H232" i="1"/>
  <c r="H231" i="1"/>
  <c r="H230" i="1"/>
  <c r="H229" i="1"/>
  <c r="H228" i="1"/>
  <c r="H227" i="1"/>
  <c r="H226" i="1"/>
  <c r="H225" i="1"/>
  <c r="G224" i="1"/>
  <c r="C224" i="1"/>
  <c r="H223" i="1"/>
  <c r="H222" i="1"/>
  <c r="H221" i="1"/>
  <c r="G220" i="1"/>
  <c r="C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F158" i="1"/>
  <c r="F10" i="1" s="1"/>
  <c r="C204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7" i="1"/>
  <c r="H166" i="1"/>
  <c r="H165" i="1"/>
  <c r="H164" i="1"/>
  <c r="H163" i="1"/>
  <c r="H162" i="1"/>
  <c r="H161" i="1"/>
  <c r="H160" i="1"/>
  <c r="G159" i="1"/>
  <c r="C159" i="1"/>
  <c r="H157" i="1"/>
  <c r="H156" i="1"/>
  <c r="H155" i="1"/>
  <c r="H154" i="1"/>
  <c r="H153" i="1"/>
  <c r="H152" i="1"/>
  <c r="C151" i="1"/>
  <c r="H150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C135" i="1"/>
  <c r="H134" i="1"/>
  <c r="H133" i="1"/>
  <c r="H132" i="1"/>
  <c r="C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C108" i="1"/>
  <c r="H108" i="1" s="1"/>
  <c r="H107" i="1"/>
  <c r="H106" i="1"/>
  <c r="H105" i="1"/>
  <c r="C104" i="1"/>
  <c r="H103" i="1"/>
  <c r="H102" i="1"/>
  <c r="H101" i="1"/>
  <c r="H100" i="1"/>
  <c r="H99" i="1"/>
  <c r="H98" i="1"/>
  <c r="H97" i="1"/>
  <c r="H96" i="1"/>
  <c r="H95" i="1"/>
  <c r="H94" i="1"/>
  <c r="H93" i="1"/>
  <c r="H92" i="1"/>
  <c r="C91" i="1"/>
  <c r="H91" i="1" s="1"/>
  <c r="H90" i="1"/>
  <c r="H89" i="1"/>
  <c r="H88" i="1"/>
  <c r="H87" i="1"/>
  <c r="C86" i="1"/>
  <c r="H85" i="1"/>
  <c r="H83" i="1"/>
  <c r="H82" i="1"/>
  <c r="H81" i="1"/>
  <c r="H80" i="1"/>
  <c r="H79" i="1"/>
  <c r="H78" i="1"/>
  <c r="H77" i="1"/>
  <c r="H76" i="1"/>
  <c r="H75" i="1"/>
  <c r="H74" i="1"/>
  <c r="H73" i="1"/>
  <c r="G72" i="1"/>
  <c r="C72" i="1"/>
  <c r="H71" i="1"/>
  <c r="H70" i="1"/>
  <c r="H69" i="1"/>
  <c r="H68" i="1"/>
  <c r="H67" i="1"/>
  <c r="H66" i="1"/>
  <c r="H65" i="1"/>
  <c r="H64" i="1"/>
  <c r="C63" i="1"/>
  <c r="H62" i="1"/>
  <c r="H61" i="1"/>
  <c r="H60" i="1"/>
  <c r="H59" i="1"/>
  <c r="H58" i="1"/>
  <c r="C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C14" i="1"/>
  <c r="G13" i="1"/>
  <c r="H12" i="1"/>
  <c r="H11" i="1" s="1"/>
  <c r="C11" i="1"/>
  <c r="F8" i="1"/>
  <c r="F9" i="1" s="1"/>
  <c r="E8" i="1"/>
  <c r="D8" i="1"/>
  <c r="H7" i="1"/>
  <c r="C6" i="1"/>
  <c r="H6" i="1" s="1"/>
  <c r="C158" i="1" l="1"/>
  <c r="G158" i="1"/>
  <c r="G10" i="1" s="1"/>
  <c r="H299" i="1"/>
  <c r="C13" i="1"/>
  <c r="H220" i="1"/>
  <c r="H72" i="1"/>
  <c r="H131" i="1"/>
  <c r="H305" i="1"/>
  <c r="C312" i="1"/>
  <c r="H258" i="1"/>
  <c r="G312" i="1"/>
  <c r="H8" i="1"/>
  <c r="H135" i="1"/>
  <c r="D271" i="1"/>
  <c r="H204" i="1"/>
  <c r="H151" i="1"/>
  <c r="G271" i="1"/>
  <c r="H57" i="1"/>
  <c r="H315" i="1"/>
  <c r="H346" i="1"/>
  <c r="H224" i="1"/>
  <c r="H245" i="1"/>
  <c r="H63" i="1"/>
  <c r="C271" i="1"/>
  <c r="H274" i="1"/>
  <c r="H14" i="1"/>
  <c r="H104" i="1"/>
  <c r="E312" i="1"/>
  <c r="H340" i="1"/>
  <c r="H86" i="1"/>
  <c r="H264" i="1"/>
  <c r="C8" i="1"/>
  <c r="H159" i="1"/>
  <c r="H158" i="1" l="1"/>
  <c r="C10" i="1"/>
  <c r="H10" i="1" s="1"/>
  <c r="E9" i="1"/>
  <c r="H271" i="1"/>
  <c r="H312" i="1"/>
  <c r="H13" i="1"/>
  <c r="D9" i="1"/>
  <c r="C9" i="1" l="1"/>
</calcChain>
</file>

<file path=xl/sharedStrings.xml><?xml version="1.0" encoding="utf-8"?>
<sst xmlns="http://schemas.openxmlformats.org/spreadsheetml/2006/main" count="408" uniqueCount="390">
  <si>
    <t>Buxheti fillestar</t>
  </si>
  <si>
    <t xml:space="preserve">  Pozicionet  buxhetore</t>
  </si>
  <si>
    <t xml:space="preserve">Granti i përgjithshëm </t>
  </si>
  <si>
    <t xml:space="preserve">Granti për Shëndetësi </t>
  </si>
  <si>
    <t>Granti për Arsim</t>
  </si>
  <si>
    <t>Burimet vetanake</t>
  </si>
  <si>
    <t>Gjithsej</t>
  </si>
  <si>
    <t>I</t>
  </si>
  <si>
    <t>BUXHETI I ADMINISTRATËS</t>
  </si>
  <si>
    <t>I.1</t>
  </si>
  <si>
    <t>PAGA DHE MËDITJE</t>
  </si>
  <si>
    <t>I.2</t>
  </si>
  <si>
    <t>MALLRA DHE SHËRBIME</t>
  </si>
  <si>
    <t>I.2.1</t>
  </si>
  <si>
    <t>DREJTORIA E ADMINISTRATËS KOMUNALE</t>
  </si>
  <si>
    <t>Furnizim me letër A4 dhe A3</t>
  </si>
  <si>
    <t>Furnizim me tepiha, tepisona dhe perde, si dhe montimi i tyre në objektet komunale</t>
  </si>
  <si>
    <t>Mirëmbajtja dhe pastrimi i objekteve komunale</t>
  </si>
  <si>
    <t>Shërbime të veçanta</t>
  </si>
  <si>
    <t xml:space="preserve">Mirëmbajtja e rrjetit kompjuterik, shtrirja e kabllove dhe furnizimi me pjesë rezervë </t>
  </si>
  <si>
    <t>Shpenzimet për internet</t>
  </si>
  <si>
    <t xml:space="preserve">Nevojat e Kuvendit të Kryeqytetit </t>
  </si>
  <si>
    <t>Shpenzimet e telefonisë mobile dhe shërbimeve postare</t>
  </si>
  <si>
    <t>Karburant për automjete</t>
  </si>
  <si>
    <t>Bashkëfinancimet</t>
  </si>
  <si>
    <t>Trajnime dhe work shope</t>
  </si>
  <si>
    <t>Udhëtime zyrtare</t>
  </si>
  <si>
    <t>Dreka zyrtare</t>
  </si>
  <si>
    <t>Buxhetimi gjinor</t>
  </si>
  <si>
    <t>Pritja zyrtare e delegacioneve</t>
  </si>
  <si>
    <t>Mirëmbajtja e GPS në veturat zyrtare</t>
  </si>
  <si>
    <t>Furnizimi me lule për festa dhe përkujtime mortore</t>
  </si>
  <si>
    <t>Furnizim me mjete: elektrikë, hidrosanitari dhe bravari</t>
  </si>
  <si>
    <t>I.2.2</t>
  </si>
  <si>
    <t>DREJTORIA E INSPEKSIONIT</t>
  </si>
  <si>
    <t>Policia sekondare</t>
  </si>
  <si>
    <t>I.2.3</t>
  </si>
  <si>
    <t>DREJTORIA E PARQEVE</t>
  </si>
  <si>
    <t>Mirëmbajtja dhe rinovimi i lodrave në kryeqytet</t>
  </si>
  <si>
    <t>Shërbime për hartimin dhe konsultimin e projekteve të qëndrueshme</t>
  </si>
  <si>
    <t>I.2.4</t>
  </si>
  <si>
    <t>DREJTORIA E SHËRBIMEVE PUBLIKE</t>
  </si>
  <si>
    <t>Mirëmbajtja e semaforëve</t>
  </si>
  <si>
    <t>Mirëmbajtja dimërore e rrugëve dhe trotuareve, debllokimi i kanalizimit atmosferik (heqja e borës, fshirja e mbeturinave dhe larja sipas kushteve)</t>
  </si>
  <si>
    <t>Mirëmbajtja e monumenteve, fontanave dhe krojeve publike dhe të tjera</t>
  </si>
  <si>
    <t>Mirëmbajtja e varrezave të qytetit</t>
  </si>
  <si>
    <t>Mirëmbajtja e mobilerisë urbane</t>
  </si>
  <si>
    <t xml:space="preserve">Shpenzimet e transportit publik </t>
  </si>
  <si>
    <t>I.2.5</t>
  </si>
  <si>
    <t>DREJTORIA E INVESTIMEVE KAPITALE DHE MENAXHIMIT TË KONTRATAVE</t>
  </si>
  <si>
    <t>Shërbimet laboratorike të materialeve ndërtimore</t>
  </si>
  <si>
    <t>Mjete dhe pajisje pune për personelin e drejtorisë, varësisht nga kërkesat për realizimin e projekteve. Licencimet e programeve, pajisjeve dhe softwerëve, si dhe licencimi i punëtorëve për përdorimin e tyre</t>
  </si>
  <si>
    <t>I.2.6</t>
  </si>
  <si>
    <t>DREJTORIA E KULTURËS</t>
  </si>
  <si>
    <t>Strategjia për Artin dhe Kulturën 2026 -2031 (Zbatimi për vitin 2026)</t>
  </si>
  <si>
    <t xml:space="preserve">Klimatizimi për Teatrin "Dododna" </t>
  </si>
  <si>
    <t>Themelimi  dhe inaugurimi  i trupës së Baletit Kontemporean të Kryeqytetit</t>
  </si>
  <si>
    <t>I.2.7</t>
  </si>
  <si>
    <t xml:space="preserve">BUXHETI  PËR DREJTORINË E SPORTIT </t>
  </si>
  <si>
    <t>Ligat shkollore</t>
  </si>
  <si>
    <t>Organizimi i aktiviteteve sportive dhe promovimi i sportit në Prishtinë</t>
  </si>
  <si>
    <t>I.2.8</t>
  </si>
  <si>
    <t xml:space="preserve">DREJTORIA E MIRËQENIES SOCIALE </t>
  </si>
  <si>
    <t>Karburante për vetura</t>
  </si>
  <si>
    <t>Karburante për ngrohje</t>
  </si>
  <si>
    <t>Furnizim me dru dhe pelet</t>
  </si>
  <si>
    <t xml:space="preserve">Shpenzime tjera telefonike - vala </t>
  </si>
  <si>
    <t>Mirëmbajtja e gjeneratorëve dhe rrjetit të ngrohjes</t>
  </si>
  <si>
    <t>I.2.9</t>
  </si>
  <si>
    <t xml:space="preserve">DREJTORIA E BUJQËSISË DHE ZHVILLIMIT RURAL </t>
  </si>
  <si>
    <t>I.2.10</t>
  </si>
  <si>
    <t xml:space="preserve">DREJTORIA E SIGURISË </t>
  </si>
  <si>
    <t>Intervenime emergjente dhe ndërmarrja e masave parandaluese</t>
  </si>
  <si>
    <t>Pajisje personale - bateri rimbushëse</t>
  </si>
  <si>
    <t>I.3</t>
  </si>
  <si>
    <t>SHPENZIMET KOMUNALE</t>
  </si>
  <si>
    <t>Shpenzimi i energjisë elektrike për ndriçim  publik dhe semaforë.</t>
  </si>
  <si>
    <t>Energjia  elektrike</t>
  </si>
  <si>
    <t>Uji</t>
  </si>
  <si>
    <t>Mbledhja e mbeturinave</t>
  </si>
  <si>
    <t>Telefonat fiks.</t>
  </si>
  <si>
    <t>I.4</t>
  </si>
  <si>
    <t>S H P E N Z I M E T    K A P I T A L E</t>
  </si>
  <si>
    <t>I.4.1</t>
  </si>
  <si>
    <t>DREJTORIA E ADMINISTRATËS</t>
  </si>
  <si>
    <t>Renovimi i objekteve komunale dhe bashkësive lokale</t>
  </si>
  <si>
    <t>I.4.2</t>
  </si>
  <si>
    <t xml:space="preserve">Ndërtimi i rrugëve në lagjen "Arbëria e Re" </t>
  </si>
  <si>
    <t xml:space="preserve">Ndërtimi i rrugëve në Siqevë, Sharban dhe zgjerimi i rrjetit të kanalizimit </t>
  </si>
  <si>
    <t xml:space="preserve">Ndërtimi i rrugëve në lagjen "Hajvalia" </t>
  </si>
  <si>
    <t xml:space="preserve">Ndërtimi i rrugëve në lagjen "Kodra e Trimave" </t>
  </si>
  <si>
    <t xml:space="preserve">Ndërtimi i rrugëve në fshatin Mramor </t>
  </si>
  <si>
    <t xml:space="preserve">Rruga "A", kolektori dhe rruga </t>
  </si>
  <si>
    <t xml:space="preserve">Ndërtimi i rrugëve në Bardhosh-Bërnicë </t>
  </si>
  <si>
    <t xml:space="preserve">Ndërtimi i rrugëve në lagjen "Taslixhe": rr. "Rexhep Shema" dhe "Naser Hajrizi" </t>
  </si>
  <si>
    <t xml:space="preserve">Ndërtimi i kanalizimit në fshatin Bërnicë </t>
  </si>
  <si>
    <t>Intervenime infrastrukturore për personat me nevoja të veçanta</t>
  </si>
  <si>
    <t>Ndërtimi i rrugëve te Vreshtat, që lidhet me rrugën "Xhavit Ahmeti"</t>
  </si>
  <si>
    <t>I.4.3</t>
  </si>
  <si>
    <t xml:space="preserve">DREJTORIA E SHËRBIMEVE PUBLIKE, MBROJTJES DHE SHPËTIMIT  </t>
  </si>
  <si>
    <t>Ndërtimi, zgjerimi dhe modernizmi i rrjetit të ndriçimit publik</t>
  </si>
  <si>
    <t xml:space="preserve">Ndërtimi, rregullimi dhe riparimi i ashensorëve </t>
  </si>
  <si>
    <t>Sinjalizimi horizontal dhe vertikal</t>
  </si>
  <si>
    <t>Ndërtimi i rrethojave për siguri në mobilitet</t>
  </si>
  <si>
    <t>Trajtimi i mbeturinave ndërtimore (Deponive ilegale)</t>
  </si>
  <si>
    <t xml:space="preserve">Mobileria urbane </t>
  </si>
  <si>
    <t>1.4.4</t>
  </si>
  <si>
    <t>DREJTORIA E SIGURISË DHE EMERGJENCËS</t>
  </si>
  <si>
    <t>Automjet-Jeep (5 automjete)</t>
  </si>
  <si>
    <t>1.4.5</t>
  </si>
  <si>
    <t>Parku Bardha (Faza I)</t>
  </si>
  <si>
    <t>Parku Botanik</t>
  </si>
  <si>
    <t>I.4.6</t>
  </si>
  <si>
    <t xml:space="preserve">DREJTORIA E KULTURËS </t>
  </si>
  <si>
    <t xml:space="preserve">Muzeu Shtëpitë Shkolla - Prishtinë </t>
  </si>
  <si>
    <t>Biblioteka dhe Memoriali i  Dr. Ibrahim Rugovës</t>
  </si>
  <si>
    <t>1.4.7</t>
  </si>
  <si>
    <t>DREJTORIA E RINISË DHE SPORTEVE</t>
  </si>
  <si>
    <t>Ndërtimi i këndeve të fitneseve, natyra në parqe dhe kënde strategjike të Prishtinës</t>
  </si>
  <si>
    <t>Ndërtimi i tribunës lindore të stadiumit "2 Korriku" -vazhdim, faza e III</t>
  </si>
  <si>
    <t>Ndërtimi i fushës së Rilindjes - vazhdim faza II</t>
  </si>
  <si>
    <t>Nërtimi i këndeve të lodrave dhe fushave sportive në komunë</t>
  </si>
  <si>
    <t xml:space="preserve">Ndërtimi i fushave sportive në Besi </t>
  </si>
  <si>
    <t>I.4.8</t>
  </si>
  <si>
    <t>DREJTORIA E BUJQËSISË</t>
  </si>
  <si>
    <t>I.4.9</t>
  </si>
  <si>
    <t>DREJTORIA E MIRËQENIES SOCIALE</t>
  </si>
  <si>
    <t>I.5</t>
  </si>
  <si>
    <t>SUBVENCIONE DHE TRANSFERE</t>
  </si>
  <si>
    <t>SUBVENCIONE DHE TRANSFERE PËR ADMINISTRATË</t>
  </si>
  <si>
    <t>SUBVENCIONE DHE TRANSFERE PËR KULTURË</t>
  </si>
  <si>
    <t>SUBVENCIONE DHE TRANSFERE PËR RINI DHE SPORT</t>
  </si>
  <si>
    <t>SUBVENCIONE DHE TRANSFERE PËR BUJQËSI DHE ZHVILLIM RURAL</t>
  </si>
  <si>
    <t>SUBVENCIONE DHE TRANSFERE PËR SHËRBIME SOCIALE DHE REZIDENCIALE</t>
  </si>
  <si>
    <t>II</t>
  </si>
  <si>
    <t xml:space="preserve">BUXHETI SEKTORIAL - SHËNDETËSIA </t>
  </si>
  <si>
    <t>II.1</t>
  </si>
  <si>
    <t>II.2</t>
  </si>
  <si>
    <t>Furnizime për zyrë (material administrativ, shëndetësor etj..)</t>
  </si>
  <si>
    <t>Barna dhe material shpenzues</t>
  </si>
  <si>
    <t>Shpenzimet e stomatologjisë, laboratorike, Ro kabineti</t>
  </si>
  <si>
    <t>Furnizim me veshmbathje për nevojat e KPSH-së</t>
  </si>
  <si>
    <t>Kujdesi paliativ</t>
  </si>
  <si>
    <t>Lëndë djegëse për ngrohje: dru, pelet, karburante për automjete, derivate për gjeneratorë</t>
  </si>
  <si>
    <t xml:space="preserve">Regjistrimi i automjeteve dhe sigurimi i automjeteve </t>
  </si>
  <si>
    <t xml:space="preserve">Mirëmbajtja dhe servisimi i automjeteve </t>
  </si>
  <si>
    <t>Mirëmbajtja dhe furnizimi  i teknologjisë informative - kompj.etj dhe internetit</t>
  </si>
  <si>
    <t>Shpenzimet e internetit për KPSH-së dhe shpenzimet postare</t>
  </si>
  <si>
    <t xml:space="preserve">Furnizim me material higjenik </t>
  </si>
  <si>
    <t>Dezinsektimi hapësinor, dezinfektimi I KPSH-së, DDD e KPSH-së , deratizimi i rrjetit të kanalizimit, garazheve, bodrumeve dhe hapësirave publike</t>
  </si>
  <si>
    <t>Pajisje tjera</t>
  </si>
  <si>
    <t>Mjete për trajnime dhe pjesëmarrje në konferenca</t>
  </si>
  <si>
    <t>Fushata vetëdijesuese për shëndetin publik</t>
  </si>
  <si>
    <t>II.3</t>
  </si>
  <si>
    <t>SHPENZIME KOMUNALE</t>
  </si>
  <si>
    <t>II.4</t>
  </si>
  <si>
    <t>SHPENZIME  KAPITALE</t>
  </si>
  <si>
    <t>Furnizim me inventar për nevojat e objekteve të shëndetësisë parësore</t>
  </si>
  <si>
    <t>Pajisje mjekësore për QKMF dhe QMU</t>
  </si>
  <si>
    <t>Blerja e automjeteve për QMU</t>
  </si>
  <si>
    <t>Renovime të objekteve të QKMF-së dhe AMF-ve (QKMF 1,2,3,4,5,6,7)</t>
  </si>
  <si>
    <t>Ndërtimi i Spitalit të Prishtinës</t>
  </si>
  <si>
    <t>II.5</t>
  </si>
  <si>
    <t>III</t>
  </si>
  <si>
    <t>BUXHETI SEKTORIAL - ARSIMI</t>
  </si>
  <si>
    <t>III.1</t>
  </si>
  <si>
    <t>III.2</t>
  </si>
  <si>
    <t>Digjitalizimi i proceseve edukativo-arsimore</t>
  </si>
  <si>
    <t>Furnizimi, blerja e mallrave dhe materialeve për mësimin tërëditor</t>
  </si>
  <si>
    <t>Furnizimi/blerja e mallrave/shërbimeve (me procedura deri 100 euro)</t>
  </si>
  <si>
    <t>Blerja e tepihave dhe tepisonave për Institutin Edukativ-Arsimor (IEA)</t>
  </si>
  <si>
    <t>Furnizimi me material pedagogjik për Institutin Edukativ-Arsimor</t>
  </si>
  <si>
    <t>Blerja e mjeteve të punës për Institutin Edukativ-Arsimor</t>
  </si>
  <si>
    <t>Fushatë vetëdijesuese për siguri në IEAA, edukim shëndetësor etj.</t>
  </si>
  <si>
    <t>Trajnime dhe rritje të kapaciteteve për staf arsimor, vizita studimore</t>
  </si>
  <si>
    <t>Mirëmbajtja e ndërtesave të IEAA (pastrimi)</t>
  </si>
  <si>
    <t>Shërbimet tjera kontraktuese (transporti i nxënësve )</t>
  </si>
  <si>
    <t>Furnizimi me ushqim dhe pije (klasat 1-5 dhe çerdhet) dhe pilotim i mësimit tërëditor</t>
  </si>
  <si>
    <t>Furnizimi me mjete higjienike në IEA</t>
  </si>
  <si>
    <t>Furnizimi me derivate për gjeneratorë</t>
  </si>
  <si>
    <t>Furnizimi me dru dhe pelet</t>
  </si>
  <si>
    <t>Furnizimi me derivate dhe lëndë djegëse</t>
  </si>
  <si>
    <t>Furnizimi për zyra (material didaktik, letër A4 dhe A3, shtypja e materialeve informuese reprezentuese, mirënjohje etj.)</t>
  </si>
  <si>
    <t>Organizimi i shpalljeve, reklamave dhe konkurseve</t>
  </si>
  <si>
    <t>Regjistrimi dhe sigurimi i automjeteve në IEAA</t>
  </si>
  <si>
    <t>Sigurimi i nxënësve gjatë punës praktike</t>
  </si>
  <si>
    <t>III.3</t>
  </si>
  <si>
    <t>Energjia elektrike</t>
  </si>
  <si>
    <t>Ngrohja qendrore</t>
  </si>
  <si>
    <t>Telefon</t>
  </si>
  <si>
    <t>III.4</t>
  </si>
  <si>
    <t>Blerja e librave të bibliotekave shkollore në IEAA</t>
  </si>
  <si>
    <t>Furnizimi me pajisje (IT, shkencë, tabela digjitale) për kabinete në IEAA</t>
  </si>
  <si>
    <t>Furnizimi, instalimi dhe mirëmbajtja e elektrikës + gjeneratorëve + klima</t>
  </si>
  <si>
    <t>Instalimet dhe renovimet e ngrohjes qendrore në IEAA</t>
  </si>
  <si>
    <t>III.5</t>
  </si>
  <si>
    <t xml:space="preserve">            Fehmi Kupina</t>
  </si>
  <si>
    <t xml:space="preserve">            ...........................</t>
  </si>
  <si>
    <t>BUXHETI I KOMUNËS SË PRISHTINËS PËR VITIN 2026</t>
  </si>
  <si>
    <t>Burimet e financimit sipas Qarkores 2026/01</t>
  </si>
  <si>
    <t>Totali i burimeve të financimit sipas Qarkores 2026/01</t>
  </si>
  <si>
    <t>Totali i financimeve buxhetore për vitin 2026</t>
  </si>
  <si>
    <t xml:space="preserve"> BUXHETI PËR VITIN  2026</t>
  </si>
  <si>
    <t>Ligji për Kryeqytetin</t>
  </si>
  <si>
    <t>Furnizim me material shpenzues për zyra</t>
  </si>
  <si>
    <t>Furnizim me produkte për mbrojtje preventive shëndetësore në punë për punonjësit e Komunës së Prishtinës</t>
  </si>
  <si>
    <t>Furnizim me tavolina, dollapa dhe karrige për objektet komunale dhe bashkësitë lokale</t>
  </si>
  <si>
    <t>Qiraja për pajisje dhe softuer</t>
  </si>
  <si>
    <t>Mirëmbajtja, servisimi i pajisjeve të TI-së, furnizimi dhe montimi me pjesë rezervë</t>
  </si>
  <si>
    <t>Transporti i dokumentacioneve në depo - Arkivi</t>
  </si>
  <si>
    <t>Furnizim me certifikata blanko për Sektorin e gjendjes civile</t>
  </si>
  <si>
    <t>Lëndë djegëse për ngrohje, derivate për gjeneratorë</t>
  </si>
  <si>
    <t xml:space="preserve">Regjistrimi dhe sigurimi i automjeteve </t>
  </si>
  <si>
    <t>Qira për vetura</t>
  </si>
  <si>
    <t xml:space="preserve">Mirëmbajtja dhe riparimi i automjeteve </t>
  </si>
  <si>
    <t>Furnizimi (blerja) e pajisjeve të teknologjisë informative</t>
  </si>
  <si>
    <t xml:space="preserve">Mirëmbajtja e e-Kiosqeve, furnizim me pjesë rezervë </t>
  </si>
  <si>
    <t>Mirëmbajtja dhe Hostimi i Web - Faqes Prishtina Online</t>
  </si>
  <si>
    <t xml:space="preserve">Shërbimet e transkiptimit të audiove në gjuhën shqipe për shërbimet e Kuvendit </t>
  </si>
  <si>
    <t>Marrja me qira e zyrave në lagjet e Prishtinës për gjendjen civile</t>
  </si>
  <si>
    <t>Komunikim dhe marrëdhenie ndërkombëtare</t>
  </si>
  <si>
    <t>Shërbimet e përfaqësimit, avokaturës dhe procedurave të ndërmjetësimit</t>
  </si>
  <si>
    <t>Shpenzimet për anëtarësim</t>
  </si>
  <si>
    <t>Shërbimet kontraktuese 3 - vjeçare - Zyra e personelit</t>
  </si>
  <si>
    <t xml:space="preserve">Brendimi i kryeqytetit </t>
  </si>
  <si>
    <t>Blerja e pajisjeve për siguri dhe evidentimin e punëtorëve</t>
  </si>
  <si>
    <t>Rrënimi i objekteve pa leje</t>
  </si>
  <si>
    <t>Pajisje gjeodezike për Sektorin e ndërtimit</t>
  </si>
  <si>
    <t>Uniforma pune dhe pajisje sinjalizuese për inspektorë</t>
  </si>
  <si>
    <t>Pajisje softuerike dhe drona për inspekcion</t>
  </si>
  <si>
    <t>Mirëmbajtja e sipërfaqeve gjelbëruese në kryeqytet</t>
  </si>
  <si>
    <t xml:space="preserve">Mirëmbajtja e sistemit të ujitjes dhe ujitja e sipërfaqeve gjelbëruese </t>
  </si>
  <si>
    <t>Rigjenerimi i hapësirave të degraduara me metoda inovative</t>
  </si>
  <si>
    <t>Mirëmbajtja verore e rrugëve dhe trotuareve (fshirja, larja, pastrimi i kanal. atmosferik dhe ujëmbledhësit)</t>
  </si>
  <si>
    <t>Mirëmbajtja e Qendrës së kompostimit</t>
  </si>
  <si>
    <t>Mirëmbajtja e ashensorëve të objekteve të komunës dhe banimit kolektiv, si dhe rregullimi i pompave për ndërtesa</t>
  </si>
  <si>
    <t xml:space="preserve">Mirëmbatja e kryeqytetit </t>
  </si>
  <si>
    <t>Mirëmbajtja e ndriçimit publik</t>
  </si>
  <si>
    <t>Pastrimi i lumenjve dhe kanalizimit atmosferik</t>
  </si>
  <si>
    <t>Shërbime konsulente (obligim kontraktual)</t>
  </si>
  <si>
    <t>Kuratori, organizime dhe manifestime kulturore të kryeqytetit</t>
  </si>
  <si>
    <t xml:space="preserve">Orkestra e kryeqytetit </t>
  </si>
  <si>
    <t>Dekorimet e kryeqytetit për festa</t>
  </si>
  <si>
    <t>Qendra kulturore për fëmijë (organizime të festivaleve, pjesëmarrje)</t>
  </si>
  <si>
    <t>Art në hapësira publike</t>
  </si>
  <si>
    <t>Marrëveshja  për shfrytëzimin e hapësirave të NPL "Pallati i Rinisë"</t>
  </si>
  <si>
    <t>Shujtat e ngrohta për familjet në SNS</t>
  </si>
  <si>
    <t>Shërbime tjera kontraktuese (shërbimet e  pastrimit, gërmimit, demolimit, bartjes në deponi, etj)</t>
  </si>
  <si>
    <t>Mirëmbajtja dhe servisimi i veturave</t>
  </si>
  <si>
    <t>Shërbime teknike (mirëmbajtja e dyerve, toaleteve, inventarit)</t>
  </si>
  <si>
    <t>Sigurimi  dhe regjistrimi i automjeteve</t>
  </si>
  <si>
    <t>Shërbime kontraktuale sociale nëpërmjet projekteve</t>
  </si>
  <si>
    <t>Sistemi për menaxhimin e hyrje-daljeve</t>
  </si>
  <si>
    <t>Shërbime të taksit</t>
  </si>
  <si>
    <t>Pagesat për vendime dhe përkthim gjyqësor</t>
  </si>
  <si>
    <t>Realizimi i hulumtimeve dhe kampanjave për shërbime sociale</t>
  </si>
  <si>
    <t xml:space="preserve">Shërbime psiko-sociale për mirëmbajtjen e shëndetit mendor të personelit </t>
  </si>
  <si>
    <t>Furnizim me pajisje të klimatizimit për objektet vartëse të DMS-së</t>
  </si>
  <si>
    <t>Asistenca për rastet emergjente për kategoritë në nevojë sociale</t>
  </si>
  <si>
    <t>Financimi i shtëpive për mbrojtjen e fëmijëve</t>
  </si>
  <si>
    <t>Furnizim me pjata të aluminit për shërbimin e shujtës së ngrohtë për familjet e SNS</t>
  </si>
  <si>
    <t>Tregu mobil për produkte bujqësore</t>
  </si>
  <si>
    <t>Veshje dhe pajisje pune</t>
  </si>
  <si>
    <t>Sigurimi fizik i të gjitha objekteve të kryeqytetit dhe shkollave</t>
  </si>
  <si>
    <t>Largimi, trajtimi dhe deponimi i materieve të rrezikshme në kryeqytet</t>
  </si>
  <si>
    <t>Fondi emergjent</t>
  </si>
  <si>
    <t>Furnizimi, montimi, mirëmbajta e pajisjeve për sistemin hyrje -dalje, sistemin e alarmit</t>
  </si>
  <si>
    <t xml:space="preserve">Digjitalizimi i Qendrës Operative Emergjente, mirëmbajtja e sistemit të alarmit publik </t>
  </si>
  <si>
    <t>Mirëmbajtja e kamerave në objektet e administratës së kryeqytetit, në shkolla dhe në qytet</t>
  </si>
  <si>
    <t>Gjeneratorë të rrymës mobil   10 kW</t>
  </si>
  <si>
    <t xml:space="preserve">Pajisje për aksidente të komunikacionit (AKRR) me bateri </t>
  </si>
  <si>
    <t>Fiskaja turbo ø 52 dhe  ø 25</t>
  </si>
  <si>
    <t xml:space="preserve">Ajërfryrëse portative  për shuarjen e zjarreve fushore-malore </t>
  </si>
  <si>
    <t xml:space="preserve">Kompresor për mbushje të bombolave të aparateve të frymëmarrjes </t>
  </si>
  <si>
    <t>Vazhdimi i ndërtimit të kolektorit në Kalabri</t>
  </si>
  <si>
    <t>Rikonstruimi i rrugës "Shkëlzen Haradinaj", faza e II-të</t>
  </si>
  <si>
    <t>Ndërtimi i rrugës lidhëse Sofali-Kolovicë, "Abedin Dino" faza II</t>
  </si>
  <si>
    <t>Ndërtimi i sheshit "Xhorxh  Bush"</t>
  </si>
  <si>
    <t>Ndërtimi i ishullit urban Arbëri-Pallati i Rinisë</t>
  </si>
  <si>
    <t xml:space="preserve">Ndërtimi, rikonstruktimi dhe sanimi i defekteve të kanalizimeve në Bardhosh, Barilevë, Besi, Bërnicë, Busi, Dabishec, Drenoc, Gllogovicë, Hajkobillë, Grashticë, Hajvali, Lebanë, Llukar, Makoc, Mat </t>
  </si>
  <si>
    <t>Ndërtimi i rrugës "Holger Peteresen"</t>
  </si>
  <si>
    <t xml:space="preserve">Ndërtimi i rrugës mbi kolektorin në Kalabri (nga ujësjellësi-unazë deri në përfundim të kolektorit ekzistues) </t>
  </si>
  <si>
    <t>Depërtimi i "Rrugës A" (bashkinvestim me MMPH)</t>
  </si>
  <si>
    <t>Ndërtimi i kanalizimeve në qytet</t>
  </si>
  <si>
    <t xml:space="preserve">Ndërtimi i tregjeve </t>
  </si>
  <si>
    <t xml:space="preserve"> Nënkalimi   "Agim Ramadani"</t>
  </si>
  <si>
    <t>Ndriçim sinjalizues për vendkalime për siguri, ndërtimi dhe modernizmi  i semaforëve, shtyllat antiparking dhe pistonët lëvizës</t>
  </si>
  <si>
    <t>Ndërtimi i rrethojave të varrezave të Komunës së Prishtinës</t>
  </si>
  <si>
    <t>Ridizajnimi dhe ndërtimi i fontanave</t>
  </si>
  <si>
    <t>Fasadimi i ndërtesave të vjetra në kryeqytet</t>
  </si>
  <si>
    <t>Furnizimi me pajisje dhe makineri për pastrimin e qytetit</t>
  </si>
  <si>
    <t>Efiçienca e energjisë në ndërtesat publike në Prishtinë</t>
  </si>
  <si>
    <t>Kamion për zjarre fushore malore 4x4</t>
  </si>
  <si>
    <t>Zgjerimi i rrjetit të sistemit të kamerave në kryeqytet (kontratë-kornizë 3 - vjeçare)</t>
  </si>
  <si>
    <t>Ndërtimi i parkut dhe hapësirat  tjera kreative</t>
  </si>
  <si>
    <t>Ndërtimi i sistemit të ujitjes në hapësira gjelbëruese dhe hapja e puseve</t>
  </si>
  <si>
    <t>Ndërtimi i parkut në Hajvali</t>
  </si>
  <si>
    <t>Ndërtimi i parkut Bregu i Diellit</t>
  </si>
  <si>
    <t>Ndërtimi i parkut në lagjen "Kalabria" faza IV</t>
  </si>
  <si>
    <t xml:space="preserve">Ndërtimi i parkut në rrugën "Muharrem Fejza" </t>
  </si>
  <si>
    <t>Ndërtimi i parkut sportiv dhe këndeve të lodrave në lagjen V Prugoc</t>
  </si>
  <si>
    <t>Ndëtimi i xhepit urban në Rr. "Enver Zymberi" në afërsi (Çerdhja “Buzëqeshja”)</t>
  </si>
  <si>
    <t>Ndërtimi i parkut në Arbëri në afërsi të Komunës së Prishtinës - Ambasada Amerikane</t>
  </si>
  <si>
    <t xml:space="preserve">Ndërtimi  i bibliotekës në Kodrën e Trimave </t>
  </si>
  <si>
    <t>Ndërtimi i sallës koncertale</t>
  </si>
  <si>
    <t>Dizajnimi dhe ndërtimi i Institutit  të Paqes dhe Diplomacisë (Muzeu i Paqes)</t>
  </si>
  <si>
    <t>Ndërtimi i terrenit sportiv në Hajvali, vazhdim faza III</t>
  </si>
  <si>
    <t>Ndërtimi i tribunës së Stadiumit "Ramiz Sadiku" faza II</t>
  </si>
  <si>
    <t>Ndërtimi dhe renovimi i hapësirave sportive në lagjet e Komunës së Prishtinës</t>
  </si>
  <si>
    <t>Ndërtimi i infrastrukturës teknike për Fshatin Olimlipik</t>
  </si>
  <si>
    <t xml:space="preserve">Salla multifusionale e sportit </t>
  </si>
  <si>
    <t>Ndërtimi i Qendrës Multifunksionale për Punë Sociale</t>
  </si>
  <si>
    <t>Renovime për qendra të ndryshme sociale</t>
  </si>
  <si>
    <t>Furnizim me inventar në qendra të ndryshme sociale</t>
  </si>
  <si>
    <t>Ndërtimi i shtëpisë për mbrojtjen e fëmijëve në situata emergjente</t>
  </si>
  <si>
    <t>Financimi për shtëpitë e komunitetit për personat me aftësi të kufizuar</t>
  </si>
  <si>
    <t>SUBVENCIONE DHE TRANSFERE PËR SHËRBIME PUBLIKE</t>
  </si>
  <si>
    <t>Paga dhe mëditje</t>
  </si>
  <si>
    <t>Shërbime kontraktuese (pastrimi, shërb.veçanta etj…)</t>
  </si>
  <si>
    <t>Mirëmbajtja dhe furnizimi me klima dhe sistemeve të ngrohjes qendrore</t>
  </si>
  <si>
    <t>Shpenzimet e telefonisë mobile</t>
  </si>
  <si>
    <t>Asgjësimi i barnave pa afat</t>
  </si>
  <si>
    <t>Dita e Shëndetësisë (dreka zyrtare) (festat e vitit të ri dhe mbushje të aparatave me ujë)</t>
  </si>
  <si>
    <t>Barna urgjente  dhe shërbime kontraktuese</t>
  </si>
  <si>
    <t>Mbeturinat</t>
  </si>
  <si>
    <t>Furnizimi me perde për Institutin Edukativ-Arsimor</t>
  </si>
  <si>
    <t>Programet për avansimin e arsimit (jashtëkurrikulare, mësim joformal etj.)</t>
  </si>
  <si>
    <t>Shërbimet shëndetësore (DDD + kontrolli sanitar, aparatet kundër zjarrit)</t>
  </si>
  <si>
    <t>Ndërtimi i shkollës në lagjen "Kalabria"</t>
  </si>
  <si>
    <t>Ndërtimi i çerdhes në Hajvali dhe Barilevë</t>
  </si>
  <si>
    <t>Renovimi dhe mirëmbajtja e IEAA, dyer dritare, dysheme, gëlqerosje, nyje sanitare, kulme</t>
  </si>
  <si>
    <t>Rregullimi i terreneve sportive</t>
  </si>
  <si>
    <t>Furnizimi me pajisje rekuizita sportive dhe pajisje tjera për IEAA</t>
  </si>
  <si>
    <t>Renovimi i Gjimnazit "Sami Frashëri"</t>
  </si>
  <si>
    <t>Ndërtimi i Liceut Artistik</t>
  </si>
  <si>
    <t>Pajisja e kabineteve për shkolla profesionale</t>
  </si>
  <si>
    <t>Kryesues i Kuvendit të Kryeqytetit</t>
  </si>
  <si>
    <t xml:space="preserve">Ndërtimi, rregullimi, vendosja dhe pastrImi i lumenjve dhe kanalizimeve për mbrojtje nga vërshimet </t>
  </si>
  <si>
    <t>Hulumtimi, identifikimi dhe studimi i fizibilitetit të ujërave gjeotermale nëntoksore në Komunën e Prishtinës</t>
  </si>
  <si>
    <t>Platforma (ishulli ) Aktash - Qendra Studentore</t>
  </si>
  <si>
    <t>Platforma Kalabri - Dardani</t>
  </si>
  <si>
    <t>Financim i huamarrjes</t>
  </si>
  <si>
    <t>Furnizim dhe mirëmbajtja e klimatizimit, ngrohjes qendrore për objektet komunale</t>
  </si>
  <si>
    <t>Furnizim me aparate të ujit, frigorifer dhe furnizim me kafe, si dhe material tjetër për bufenë e Komunës së Prishtinës</t>
  </si>
  <si>
    <t>Ekspertë profesionalë për konsultime profesionale në Drejtorinë e Parqeve</t>
  </si>
  <si>
    <t>Furnizim me mobileri urbane në parqe të kryeqytetit</t>
  </si>
  <si>
    <t>Mirëmbajtja, shenjëzimi dhe digjitalizimi i shtigjeve të ecjes dhe vrapim në zonat natyrore (shtigje për të verbër, shtigje për ecje me karroca, shtigje për persona me aftësi të kufizuara).</t>
  </si>
  <si>
    <t xml:space="preserve">HARTIMI I PROJEKTEVE PËR NDËRTIM TË ULËT  (obligim kontraktual) + kontratë e re për Elaborate shpronësimi </t>
  </si>
  <si>
    <t xml:space="preserve">Mirëmbajtja e insitucioneve vartëse dhe hapësirave për art dhe kulturë </t>
  </si>
  <si>
    <t>Furnizim me libra (për Bibliotekën "Hivzi Sulejmani")</t>
  </si>
  <si>
    <t>Materiale promovuese për kulturë dhe turizëm</t>
  </si>
  <si>
    <t>Karburante për gjeneratorë</t>
  </si>
  <si>
    <t>Furnizim për zyra  material harxhues për zyra)</t>
  </si>
  <si>
    <t>Promovimi i produkteve bujqësore - panaire dhe trajnime</t>
  </si>
  <si>
    <t xml:space="preserve">Ushqim ditor për personelin e BPZ   </t>
  </si>
  <si>
    <t xml:space="preserve">Angazhimi i 50 oficerëve të sigurisë në shkolla </t>
  </si>
  <si>
    <t>Sistemet për menaxhimin e dokumenteve, sistemi kundër zjarrit dhe ventilimi në arkivat e objekteve komunale</t>
  </si>
  <si>
    <t xml:space="preserve">Intervenime infrastrukturore, ndarje zonale </t>
  </si>
  <si>
    <t xml:space="preserve">Ndërtimi i krahëve të rrugës "Muharrem Fejza" </t>
  </si>
  <si>
    <t>Ndërtimi i rrugës "Smajl Hajdari" -Bërnicë -Milec</t>
  </si>
  <si>
    <t xml:space="preserve">Zgjerimi dhe rregullimi i trasesë rrugore, faza 1, Llukar - Makoc </t>
  </si>
  <si>
    <t>Furnizimi me ujësjellës përmes puseve dhe rezervuareve për fshatrat e Gollakut</t>
  </si>
  <si>
    <t xml:space="preserve">Rikonstruimi i instalimeve nëntokësore dhe hapësirës publike tek Qendra zejtare te Prishtina e Vjetër </t>
  </si>
  <si>
    <t>Unaza e brendshme</t>
  </si>
  <si>
    <t>Platforma (pasarela) Pallati i Rinisë - Grand Hotel</t>
  </si>
  <si>
    <t>Ura Metalike (Arbëri)</t>
  </si>
  <si>
    <t>Rikonstruktimi i rrugëve "Rexhep Luci" dhe "Qamil Hoxha"</t>
  </si>
  <si>
    <t>Blerja e autobusëve të trafikut urban</t>
  </si>
  <si>
    <t>Ndërtimi i Qendrës digjiitale për memaxhimin e trafikut në kryeqytet</t>
  </si>
  <si>
    <t xml:space="preserve">Ndërtimi i Qendrës "Future Hubs" për punë, inovacion dhe qasje digjitale </t>
  </si>
  <si>
    <t>Reivitalizimi i Qendrës tregtare në Breg të Diellit</t>
  </si>
  <si>
    <t>Rivitalizimi i platosë së Kurrizit dhe platove  tjera në kryeqytet (Dardani dhe Breg të Diellit )</t>
  </si>
  <si>
    <t xml:space="preserve">Rikonstruimi inftastrukturor i varrezave </t>
  </si>
  <si>
    <t>Kiosqet dhe  toaletet publike në qytet</t>
  </si>
  <si>
    <t>Ndërtimi i parkingjeve në kryeqytet (në bashkëpunim edhe me NPL"Prishtina Parking")</t>
  </si>
  <si>
    <t xml:space="preserve">Sistemi i ujitjes dhe ndërtimi i parkut te Kodra e Trimave </t>
  </si>
  <si>
    <t>Ndërtimi i parqeve në hapësira gjelbëruese dhe shndërrimi i oborreve të shkollave në parqe të qasshme</t>
  </si>
  <si>
    <t>Ndërtimi dhe konkursi për memorialin "Adem Jashari"</t>
  </si>
  <si>
    <t>Ndërtimi i thertores publike dhe tregu i kafshëve në Prishtinë</t>
  </si>
  <si>
    <t xml:space="preserve">MALLRA DHE SHËRBIME   </t>
  </si>
  <si>
    <t>Vizita në shtëpi për shtatzëna dhe fëmijë</t>
  </si>
  <si>
    <t>Mirëmbajtja e mobilIeve dhe pajisjeve të KPSH-së</t>
  </si>
  <si>
    <t>Qira për makineri (automjete)</t>
  </si>
  <si>
    <t>Furnizimi, blerja e mallrave/shërbimeve me procedura të kuotimit (deri në 1000 euro)</t>
  </si>
  <si>
    <t>Furnizimi me libra AME, ditarë dhe mjete tjera pedagogjike</t>
  </si>
  <si>
    <t>Blerja me inventar për IEAA (dollapa shkollor për klasat 1-5), inventar shkollor</t>
  </si>
  <si>
    <t>Ndërtimi i anekseve për mësimin tërëditor në SHF, "Gjergj Fishta", "Meto Bajraktari", "Nënë Tereza", "Dituria", "Afrim Gashi", "Xhavit Ahmeti", "Filip Shiroka", "Tefik Çanga","Isa boletini","Mehmet Gjevori".</t>
  </si>
  <si>
    <t>Ndërtimi i shkollës fillore në lagjen "MAT"</t>
  </si>
  <si>
    <t>Ndërtimi i shkollës fillore në lagjen "Arbëri" (shërben edhe për lagjen "Përroi i Njelmët)</t>
  </si>
  <si>
    <t>Konkurs per dizajnim e memorialit kushtuar aktorit Faruk Begollit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</si>
</sst>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([$€-2]\ * #,##0.00_);_([$€-2]\ * \(#,##0.00\);_([$€-2]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31" xfId="0" applyFill="1" applyBorder="1"/>
    <xf numFmtId="0" fontId="0" fillId="3" borderId="31" xfId="0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30" xfId="0" applyFill="1" applyBorder="1"/>
    <xf numFmtId="0" fontId="6" fillId="6" borderId="32" xfId="0" applyFont="1" applyFill="1" applyBorder="1" applyAlignment="1">
      <alignment vertical="center"/>
    </xf>
    <xf numFmtId="0" fontId="0" fillId="3" borderId="32" xfId="0" applyFill="1" applyBorder="1"/>
    <xf numFmtId="0" fontId="0" fillId="0" borderId="32" xfId="0" applyBorder="1"/>
    <xf numFmtId="0" fontId="4" fillId="3" borderId="32" xfId="0" applyFont="1" applyFill="1" applyBorder="1"/>
    <xf numFmtId="0" fontId="6" fillId="0" borderId="41" xfId="0" applyFont="1" applyBorder="1"/>
    <xf numFmtId="0" fontId="7" fillId="0" borderId="41" xfId="0" applyFont="1" applyBorder="1"/>
    <xf numFmtId="0" fontId="7" fillId="0" borderId="21" xfId="0" applyFont="1" applyBorder="1"/>
    <xf numFmtId="0" fontId="0" fillId="0" borderId="28" xfId="0" applyBorder="1" applyAlignment="1">
      <alignment vertical="center" wrapText="1"/>
    </xf>
    <xf numFmtId="0" fontId="0" fillId="0" borderId="21" xfId="0" applyBorder="1"/>
    <xf numFmtId="0" fontId="0" fillId="0" borderId="29" xfId="0" applyBorder="1" applyAlignment="1">
      <alignment horizontal="left"/>
    </xf>
    <xf numFmtId="0" fontId="0" fillId="0" borderId="31" xfId="0" applyBorder="1" applyAlignment="1">
      <alignment horizontal="left"/>
    </xf>
    <xf numFmtId="43" fontId="7" fillId="3" borderId="31" xfId="2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3" borderId="21" xfId="0" applyFill="1" applyBorder="1" applyAlignment="1">
      <alignment wrapText="1"/>
    </xf>
    <xf numFmtId="0" fontId="7" fillId="5" borderId="28" xfId="0" applyFont="1" applyFill="1" applyBorder="1"/>
    <xf numFmtId="0" fontId="7" fillId="5" borderId="31" xfId="0" applyFont="1" applyFill="1" applyBorder="1"/>
    <xf numFmtId="0" fontId="7" fillId="5" borderId="31" xfId="0" applyFont="1" applyFill="1" applyBorder="1" applyAlignment="1">
      <alignment wrapText="1"/>
    </xf>
    <xf numFmtId="0" fontId="7" fillId="5" borderId="37" xfId="0" applyFont="1" applyFill="1" applyBorder="1"/>
    <xf numFmtId="0" fontId="7" fillId="0" borderId="4" xfId="0" applyFont="1" applyBorder="1"/>
    <xf numFmtId="43" fontId="0" fillId="7" borderId="31" xfId="0" applyNumberFormat="1" applyFill="1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7" borderId="31" xfId="0" applyFill="1" applyBorder="1" applyAlignment="1">
      <alignment horizontal="left"/>
    </xf>
    <xf numFmtId="0" fontId="7" fillId="0" borderId="31" xfId="0" applyFont="1" applyBorder="1" applyAlignment="1">
      <alignment horizontal="left" wrapText="1"/>
    </xf>
    <xf numFmtId="43" fontId="0" fillId="0" borderId="31" xfId="0" applyNumberFormat="1" applyBorder="1"/>
    <xf numFmtId="0" fontId="3" fillId="0" borderId="28" xfId="0" applyFont="1" applyBorder="1"/>
    <xf numFmtId="0" fontId="3" fillId="0" borderId="31" xfId="0" applyFont="1" applyBorder="1"/>
    <xf numFmtId="0" fontId="3" fillId="0" borderId="36" xfId="0" applyFont="1" applyBorder="1"/>
    <xf numFmtId="0" fontId="3" fillId="3" borderId="4" xfId="0" applyFont="1" applyFill="1" applyBorder="1"/>
    <xf numFmtId="43" fontId="7" fillId="3" borderId="28" xfId="1" applyFont="1" applyFill="1" applyBorder="1"/>
    <xf numFmtId="43" fontId="7" fillId="3" borderId="31" xfId="1" applyFont="1" applyFill="1" applyBorder="1"/>
    <xf numFmtId="43" fontId="7" fillId="3" borderId="36" xfId="1" applyFont="1" applyFill="1" applyBorder="1"/>
    <xf numFmtId="0" fontId="9" fillId="5" borderId="15" xfId="0" applyFont="1" applyFill="1" applyBorder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>
      <alignment textRotation="17"/>
    </xf>
    <xf numFmtId="0" fontId="10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textRotation="30" wrapText="1"/>
    </xf>
    <xf numFmtId="0" fontId="7" fillId="0" borderId="11" xfId="0" applyFont="1" applyBorder="1" applyAlignment="1">
      <alignment horizontal="left" vertical="center" textRotation="30" wrapText="1"/>
    </xf>
    <xf numFmtId="0" fontId="7" fillId="0" borderId="12" xfId="0" applyFont="1" applyBorder="1" applyAlignment="1">
      <alignment horizontal="left" vertical="center" textRotation="30" wrapText="1"/>
    </xf>
    <xf numFmtId="0" fontId="10" fillId="4" borderId="12" xfId="0" applyFont="1" applyFill="1" applyBorder="1" applyAlignment="1">
      <alignment horizontal="center"/>
    </xf>
    <xf numFmtId="2" fontId="10" fillId="5" borderId="12" xfId="0" applyNumberFormat="1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0" fillId="4" borderId="15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right"/>
    </xf>
    <xf numFmtId="0" fontId="7" fillId="3" borderId="29" xfId="0" applyFont="1" applyFill="1" applyBorder="1" applyAlignment="1">
      <alignment horizontal="right"/>
    </xf>
    <xf numFmtId="0" fontId="7" fillId="3" borderId="31" xfId="0" applyFont="1" applyFill="1" applyBorder="1" applyAlignment="1">
      <alignment horizontal="right"/>
    </xf>
    <xf numFmtId="0" fontId="7" fillId="3" borderId="29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right"/>
    </xf>
    <xf numFmtId="0" fontId="7" fillId="3" borderId="26" xfId="0" applyFont="1" applyFill="1" applyBorder="1" applyAlignment="1">
      <alignment horizontal="right"/>
    </xf>
    <xf numFmtId="0" fontId="7" fillId="3" borderId="27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10" fillId="5" borderId="15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right"/>
    </xf>
    <xf numFmtId="0" fontId="7" fillId="5" borderId="31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7" fillId="0" borderId="29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right"/>
    </xf>
    <xf numFmtId="164" fontId="3" fillId="0" borderId="7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4" borderId="15" xfId="0" applyFont="1" applyFill="1" applyBorder="1" applyAlignment="1">
      <alignment horizontal="left"/>
    </xf>
    <xf numFmtId="0" fontId="9" fillId="4" borderId="15" xfId="0" applyFont="1" applyFill="1" applyBorder="1"/>
    <xf numFmtId="4" fontId="0" fillId="0" borderId="16" xfId="0" applyNumberFormat="1" applyBorder="1"/>
    <xf numFmtId="0" fontId="0" fillId="0" borderId="21" xfId="0" applyBorder="1" applyAlignment="1">
      <alignment wrapText="1"/>
    </xf>
    <xf numFmtId="4" fontId="0" fillId="0" borderId="20" xfId="0" applyNumberFormat="1" applyBorder="1"/>
    <xf numFmtId="0" fontId="0" fillId="0" borderId="21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4" fontId="0" fillId="0" borderId="26" xfId="0" applyNumberFormat="1" applyBorder="1"/>
    <xf numFmtId="0" fontId="0" fillId="3" borderId="17" xfId="0" applyFill="1" applyBorder="1"/>
    <xf numFmtId="4" fontId="0" fillId="0" borderId="27" xfId="0" applyNumberFormat="1" applyBorder="1"/>
    <xf numFmtId="0" fontId="0" fillId="3" borderId="21" xfId="0" applyFill="1" applyBorder="1"/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66" fontId="7" fillId="3" borderId="21" xfId="0" applyNumberFormat="1" applyFont="1" applyFill="1" applyBorder="1"/>
    <xf numFmtId="0" fontId="0" fillId="0" borderId="21" xfId="0" applyBorder="1" applyAlignment="1">
      <alignment horizontal="justify" vertical="center"/>
    </xf>
    <xf numFmtId="4" fontId="0" fillId="0" borderId="24" xfId="0" applyNumberFormat="1" applyBorder="1"/>
    <xf numFmtId="0" fontId="0" fillId="0" borderId="32" xfId="0" applyBorder="1" applyAlignment="1">
      <alignment horizontal="left" wrapText="1"/>
    </xf>
    <xf numFmtId="43" fontId="7" fillId="3" borderId="32" xfId="2" applyFont="1" applyFill="1" applyBorder="1" applyAlignment="1">
      <alignment horizontal="left"/>
    </xf>
    <xf numFmtId="0" fontId="7" fillId="0" borderId="29" xfId="0" applyFont="1" applyBorder="1" applyAlignment="1">
      <alignment horizontal="left" wrapText="1"/>
    </xf>
    <xf numFmtId="0" fontId="7" fillId="0" borderId="31" xfId="0" applyFont="1" applyBorder="1" applyAlignment="1">
      <alignment horizontal="left"/>
    </xf>
    <xf numFmtId="0" fontId="7" fillId="0" borderId="28" xfId="0" applyFont="1" applyBorder="1"/>
    <xf numFmtId="0" fontId="7" fillId="0" borderId="31" xfId="0" applyFont="1" applyBorder="1"/>
    <xf numFmtId="0" fontId="7" fillId="0" borderId="36" xfId="0" applyFont="1" applyBorder="1"/>
    <xf numFmtId="0" fontId="9" fillId="4" borderId="6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9" fillId="5" borderId="15" xfId="0" applyFont="1" applyFill="1" applyBorder="1"/>
    <xf numFmtId="0" fontId="9" fillId="5" borderId="1" xfId="0" applyFont="1" applyFill="1" applyBorder="1"/>
    <xf numFmtId="43" fontId="9" fillId="5" borderId="15" xfId="1" applyFont="1" applyFill="1" applyBorder="1"/>
    <xf numFmtId="43" fontId="9" fillId="5" borderId="15" xfId="1" applyFont="1" applyFill="1" applyBorder="1" applyAlignment="1"/>
    <xf numFmtId="0" fontId="4" fillId="0" borderId="0" xfId="0" applyFont="1" applyAlignment="1">
      <alignment horizontal="right"/>
    </xf>
    <xf numFmtId="0" fontId="7" fillId="0" borderId="2" xfId="0" applyFont="1" applyBorder="1"/>
    <xf numFmtId="0" fontId="11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43" fontId="10" fillId="0" borderId="7" xfId="1" applyFont="1" applyFill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43" fontId="0" fillId="0" borderId="0" xfId="1" applyFont="1"/>
    <xf numFmtId="43" fontId="0" fillId="0" borderId="0" xfId="0" applyNumberFormat="1"/>
    <xf numFmtId="0" fontId="7" fillId="0" borderId="11" xfId="0" applyFont="1" applyBorder="1" applyAlignment="1">
      <alignment textRotation="17"/>
    </xf>
    <xf numFmtId="0" fontId="3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3" borderId="36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center"/>
    </xf>
    <xf numFmtId="4" fontId="11" fillId="0" borderId="3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center"/>
    </xf>
    <xf numFmtId="4" fontId="10" fillId="0" borderId="8" xfId="1" applyNumberFormat="1" applyFont="1" applyFill="1" applyBorder="1" applyAlignment="1">
      <alignment horizontal="left"/>
    </xf>
    <xf numFmtId="4" fontId="10" fillId="0" borderId="14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 vertical="center" wrapText="1"/>
    </xf>
    <xf numFmtId="4" fontId="10" fillId="2" borderId="12" xfId="1" applyNumberFormat="1" applyFont="1" applyFill="1" applyBorder="1" applyAlignment="1">
      <alignment horizontal="center"/>
    </xf>
    <xf numFmtId="4" fontId="10" fillId="2" borderId="11" xfId="1" applyNumberFormat="1" applyFont="1" applyFill="1" applyBorder="1" applyAlignment="1">
      <alignment horizontal="center"/>
    </xf>
    <xf numFmtId="4" fontId="10" fillId="3" borderId="12" xfId="1" applyNumberFormat="1" applyFont="1" applyFill="1" applyBorder="1" applyAlignment="1">
      <alignment horizontal="center"/>
    </xf>
    <xf numFmtId="4" fontId="10" fillId="4" borderId="12" xfId="1" applyNumberFormat="1" applyFont="1" applyFill="1" applyBorder="1" applyAlignment="1">
      <alignment horizontal="center"/>
    </xf>
    <xf numFmtId="4" fontId="7" fillId="0" borderId="9" xfId="1" applyNumberFormat="1" applyFont="1" applyFill="1" applyBorder="1"/>
    <xf numFmtId="4" fontId="7" fillId="3" borderId="20" xfId="0" applyNumberFormat="1" applyFont="1" applyFill="1" applyBorder="1"/>
    <xf numFmtId="4" fontId="10" fillId="4" borderId="12" xfId="1" applyNumberFormat="1" applyFont="1" applyFill="1" applyBorder="1"/>
    <xf numFmtId="4" fontId="7" fillId="3" borderId="16" xfId="0" applyNumberFormat="1" applyFont="1" applyFill="1" applyBorder="1"/>
    <xf numFmtId="4" fontId="7" fillId="3" borderId="27" xfId="0" applyNumberFormat="1" applyFont="1" applyFill="1" applyBorder="1"/>
    <xf numFmtId="4" fontId="7" fillId="0" borderId="20" xfId="0" applyNumberFormat="1" applyFont="1" applyBorder="1" applyAlignment="1">
      <alignment horizontal="right"/>
    </xf>
    <xf numFmtId="4" fontId="7" fillId="0" borderId="19" xfId="1" applyNumberFormat="1" applyFont="1" applyBorder="1" applyAlignment="1">
      <alignment vertical="center"/>
    </xf>
    <xf numFmtId="4" fontId="7" fillId="0" borderId="18" xfId="1" applyNumberFormat="1" applyFont="1" applyBorder="1" applyAlignment="1">
      <alignment vertical="center"/>
    </xf>
    <xf numFmtId="4" fontId="7" fillId="0" borderId="22" xfId="1" applyNumberFormat="1" applyFont="1" applyBorder="1" applyAlignment="1">
      <alignment vertical="center"/>
    </xf>
    <xf numFmtId="4" fontId="7" fillId="0" borderId="35" xfId="1" applyNumberFormat="1" applyFont="1" applyBorder="1" applyAlignment="1">
      <alignment vertical="center"/>
    </xf>
    <xf numFmtId="4" fontId="0" fillId="3" borderId="20" xfId="0" applyNumberFormat="1" applyFill="1" applyBorder="1" applyAlignment="1">
      <alignment horizontal="right" vertical="center"/>
    </xf>
    <xf numFmtId="4" fontId="7" fillId="3" borderId="20" xfId="0" applyNumberFormat="1" applyFont="1" applyFill="1" applyBorder="1" applyAlignment="1">
      <alignment horizontal="right"/>
    </xf>
    <xf numFmtId="4" fontId="7" fillId="0" borderId="16" xfId="1" applyNumberFormat="1" applyFont="1" applyFill="1" applyBorder="1" applyAlignment="1">
      <alignment horizontal="right"/>
    </xf>
    <xf numFmtId="4" fontId="7" fillId="3" borderId="20" xfId="1" applyNumberFormat="1" applyFont="1" applyFill="1" applyBorder="1" applyAlignment="1">
      <alignment horizontal="right"/>
    </xf>
    <xf numFmtId="4" fontId="10" fillId="5" borderId="12" xfId="1" applyNumberFormat="1" applyFont="1" applyFill="1" applyBorder="1" applyAlignment="1"/>
    <xf numFmtId="4" fontId="7" fillId="0" borderId="27" xfId="0" applyNumberFormat="1" applyFont="1" applyBorder="1"/>
    <xf numFmtId="4" fontId="7" fillId="0" borderId="20" xfId="0" applyNumberFormat="1" applyFont="1" applyBorder="1"/>
    <xf numFmtId="4" fontId="10" fillId="5" borderId="12" xfId="2" applyNumberFormat="1" applyFont="1" applyFill="1" applyBorder="1" applyAlignment="1">
      <alignment horizontal="center"/>
    </xf>
    <xf numFmtId="4" fontId="10" fillId="4" borderId="12" xfId="2" applyNumberFormat="1" applyFont="1" applyFill="1" applyBorder="1"/>
    <xf numFmtId="4" fontId="7" fillId="3" borderId="16" xfId="1" applyNumberFormat="1" applyFont="1" applyFill="1" applyBorder="1"/>
    <xf numFmtId="4" fontId="7" fillId="3" borderId="9" xfId="1" applyNumberFormat="1" applyFont="1" applyFill="1" applyBorder="1"/>
    <xf numFmtId="4" fontId="7" fillId="3" borderId="26" xfId="1" applyNumberFormat="1" applyFont="1" applyFill="1" applyBorder="1"/>
    <xf numFmtId="4" fontId="7" fillId="3" borderId="20" xfId="1" applyNumberFormat="1" applyFont="1" applyFill="1" applyBorder="1"/>
    <xf numFmtId="4" fontId="7" fillId="3" borderId="24" xfId="1" applyNumberFormat="1" applyFont="1" applyFill="1" applyBorder="1"/>
    <xf numFmtId="4" fontId="0" fillId="0" borderId="27" xfId="1" applyNumberFormat="1" applyFont="1" applyBorder="1"/>
    <xf numFmtId="4" fontId="10" fillId="5" borderId="12" xfId="1" applyNumberFormat="1" applyFont="1" applyFill="1" applyBorder="1"/>
    <xf numFmtId="4" fontId="10" fillId="4" borderId="12" xfId="0" applyNumberFormat="1" applyFont="1" applyFill="1" applyBorder="1"/>
    <xf numFmtId="4" fontId="10" fillId="5" borderId="12" xfId="0" applyNumberFormat="1" applyFont="1" applyFill="1" applyBorder="1"/>
    <xf numFmtId="4" fontId="10" fillId="5" borderId="11" xfId="0" applyNumberFormat="1" applyFont="1" applyFill="1" applyBorder="1"/>
    <xf numFmtId="4" fontId="0" fillId="0" borderId="16" xfId="1" applyNumberFormat="1" applyFont="1" applyBorder="1"/>
    <xf numFmtId="4" fontId="0" fillId="0" borderId="10" xfId="1" applyNumberFormat="1" applyFont="1" applyBorder="1"/>
    <xf numFmtId="4" fontId="7" fillId="3" borderId="9" xfId="0" applyNumberFormat="1" applyFont="1" applyFill="1" applyBorder="1"/>
    <xf numFmtId="4" fontId="7" fillId="0" borderId="16" xfId="1" applyNumberFormat="1" applyFont="1" applyBorder="1"/>
    <xf numFmtId="4" fontId="7" fillId="0" borderId="20" xfId="1" applyNumberFormat="1" applyFont="1" applyBorder="1"/>
    <xf numFmtId="4" fontId="7" fillId="0" borderId="24" xfId="1" applyNumberFormat="1" applyFont="1" applyBorder="1"/>
    <xf numFmtId="4" fontId="0" fillId="0" borderId="20" xfId="1" applyNumberFormat="1" applyFont="1" applyBorder="1"/>
    <xf numFmtId="4" fontId="0" fillId="0" borderId="0" xfId="0" applyNumberFormat="1"/>
    <xf numFmtId="0" fontId="0" fillId="0" borderId="31" xfId="0" applyBorder="1"/>
    <xf numFmtId="0" fontId="0" fillId="0" borderId="31" xfId="0" applyBorder="1" applyAlignment="1">
      <alignment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wrapText="1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0" borderId="29" xfId="0" applyBorder="1"/>
    <xf numFmtId="0" fontId="6" fillId="0" borderId="6" xfId="0" applyFont="1" applyBorder="1" applyAlignment="1">
      <alignment vertical="center" wrapText="1"/>
    </xf>
    <xf numFmtId="0" fontId="0" fillId="0" borderId="29" xfId="0" applyBorder="1" applyAlignment="1">
      <alignment wrapText="1"/>
    </xf>
    <xf numFmtId="0" fontId="0" fillId="0" borderId="31" xfId="0" applyBorder="1" applyAlignment="1">
      <alignment wrapText="1"/>
    </xf>
    <xf numFmtId="0" fontId="8" fillId="0" borderId="31" xfId="0" applyFont="1" applyBorder="1" applyAlignment="1">
      <alignment horizontal="left" vertical="center" wrapText="1"/>
    </xf>
    <xf numFmtId="167" fontId="7" fillId="3" borderId="31" xfId="0" applyNumberFormat="1" applyFont="1" applyFill="1" applyBorder="1" applyAlignment="1">
      <alignment horizontal="left" wrapText="1"/>
    </xf>
    <xf numFmtId="167" fontId="7" fillId="0" borderId="31" xfId="0" applyNumberFormat="1" applyFont="1" applyBorder="1" applyAlignment="1">
      <alignment horizontal="left" wrapText="1"/>
    </xf>
    <xf numFmtId="167" fontId="7" fillId="0" borderId="36" xfId="0" applyNumberFormat="1" applyFont="1" applyBorder="1" applyAlignment="1">
      <alignment horizontal="left" wrapText="1"/>
    </xf>
    <xf numFmtId="167" fontId="7" fillId="0" borderId="37" xfId="0" applyNumberFormat="1" applyFont="1" applyBorder="1" applyAlignment="1">
      <alignment horizontal="left" wrapText="1"/>
    </xf>
    <xf numFmtId="0" fontId="0" fillId="0" borderId="29" xfId="0" applyBorder="1" applyAlignment="1">
      <alignment horizontal="left" vertical="center" wrapText="1"/>
    </xf>
    <xf numFmtId="0" fontId="8" fillId="8" borderId="31" xfId="0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4" fontId="0" fillId="0" borderId="18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10" fillId="4" borderId="14" xfId="2" applyNumberFormat="1" applyFont="1" applyFill="1" applyBorder="1"/>
    <xf numFmtId="4" fontId="7" fillId="3" borderId="19" xfId="1" applyNumberFormat="1" applyFont="1" applyFill="1" applyBorder="1"/>
    <xf numFmtId="4" fontId="0" fillId="3" borderId="22" xfId="1" applyNumberFormat="1" applyFont="1" applyFill="1" applyBorder="1" applyAlignment="1">
      <alignment horizontal="right" vertical="center" wrapText="1"/>
    </xf>
    <xf numFmtId="4" fontId="0" fillId="3" borderId="22" xfId="0" applyNumberFormat="1" applyFill="1" applyBorder="1" applyAlignment="1">
      <alignment horizontal="right" vertical="center" wrapText="1"/>
    </xf>
    <xf numFmtId="4" fontId="7" fillId="3" borderId="18" xfId="2" applyNumberFormat="1" applyFont="1" applyFill="1" applyBorder="1"/>
    <xf numFmtId="4" fontId="7" fillId="3" borderId="22" xfId="2" applyNumberFormat="1" applyFont="1" applyFill="1" applyBorder="1"/>
    <xf numFmtId="4" fontId="10" fillId="4" borderId="14" xfId="1" applyNumberFormat="1" applyFont="1" applyFill="1" applyBorder="1"/>
    <xf numFmtId="4" fontId="7" fillId="3" borderId="18" xfId="1" applyNumberFormat="1" applyFont="1" applyFill="1" applyBorder="1" applyAlignment="1">
      <alignment horizontal="right" vertical="top" wrapText="1"/>
    </xf>
    <xf numFmtId="4" fontId="0" fillId="0" borderId="18" xfId="1" applyNumberFormat="1" applyFont="1" applyBorder="1" applyAlignment="1">
      <alignment horizontal="right"/>
    </xf>
    <xf numFmtId="4" fontId="0" fillId="3" borderId="22" xfId="1" applyNumberFormat="1" applyFont="1" applyFill="1" applyBorder="1" applyAlignment="1">
      <alignment horizontal="right"/>
    </xf>
    <xf numFmtId="4" fontId="0" fillId="3" borderId="19" xfId="1" applyNumberFormat="1" applyFont="1" applyFill="1" applyBorder="1"/>
    <xf numFmtId="4" fontId="7" fillId="3" borderId="18" xfId="1" applyNumberFormat="1" applyFont="1" applyFill="1" applyBorder="1"/>
    <xf numFmtId="4" fontId="10" fillId="5" borderId="14" xfId="1" applyNumberFormat="1" applyFont="1" applyFill="1" applyBorder="1"/>
    <xf numFmtId="4" fontId="7" fillId="5" borderId="19" xfId="0" applyNumberFormat="1" applyFont="1" applyFill="1" applyBorder="1"/>
    <xf numFmtId="4" fontId="7" fillId="5" borderId="22" xfId="0" applyNumberFormat="1" applyFont="1" applyFill="1" applyBorder="1"/>
    <xf numFmtId="4" fontId="7" fillId="5" borderId="35" xfId="0" applyNumberFormat="1" applyFont="1" applyFill="1" applyBorder="1"/>
    <xf numFmtId="4" fontId="10" fillId="4" borderId="14" xfId="0" applyNumberFormat="1" applyFont="1" applyFill="1" applyBorder="1"/>
    <xf numFmtId="4" fontId="10" fillId="5" borderId="14" xfId="0" applyNumberFormat="1" applyFont="1" applyFill="1" applyBorder="1"/>
    <xf numFmtId="4" fontId="7" fillId="0" borderId="5" xfId="0" applyNumberFormat="1" applyFont="1" applyBorder="1"/>
    <xf numFmtId="4" fontId="7" fillId="3" borderId="19" xfId="0" applyNumberFormat="1" applyFont="1" applyFill="1" applyBorder="1"/>
    <xf numFmtId="4" fontId="7" fillId="0" borderId="22" xfId="0" applyNumberFormat="1" applyFont="1" applyBorder="1"/>
    <xf numFmtId="4" fontId="1" fillId="3" borderId="5" xfId="1" applyNumberFormat="1" applyFont="1" applyFill="1" applyBorder="1" applyAlignment="1">
      <alignment horizontal="right" vertical="top" wrapText="1"/>
    </xf>
    <xf numFmtId="0" fontId="0" fillId="3" borderId="4" xfId="0" applyFill="1" applyBorder="1" applyAlignment="1">
      <alignment horizontal="right"/>
    </xf>
    <xf numFmtId="4" fontId="12" fillId="0" borderId="0" xfId="0" applyNumberFormat="1" applyFont="1"/>
    <xf numFmtId="4" fontId="7" fillId="0" borderId="18" xfId="1" applyNumberFormat="1" applyFont="1" applyFill="1" applyBorder="1"/>
    <xf numFmtId="4" fontId="7" fillId="0" borderId="19" xfId="1" applyNumberFormat="1" applyFont="1" applyFill="1" applyBorder="1"/>
    <xf numFmtId="4" fontId="7" fillId="0" borderId="16" xfId="1" applyNumberFormat="1" applyFont="1" applyFill="1" applyBorder="1"/>
    <xf numFmtId="4" fontId="7" fillId="0" borderId="22" xfId="1" applyNumberFormat="1" applyFont="1" applyFill="1" applyBorder="1"/>
    <xf numFmtId="4" fontId="7" fillId="0" borderId="20" xfId="1" applyNumberFormat="1" applyFont="1" applyFill="1" applyBorder="1"/>
    <xf numFmtId="4" fontId="7" fillId="3" borderId="23" xfId="1" applyNumberFormat="1" applyFont="1" applyFill="1" applyBorder="1"/>
    <xf numFmtId="4" fontId="7" fillId="3" borderId="22" xfId="1" applyNumberFormat="1" applyFont="1" applyFill="1" applyBorder="1"/>
    <xf numFmtId="4" fontId="7" fillId="0" borderId="27" xfId="1" applyNumberFormat="1" applyFont="1" applyFill="1" applyBorder="1"/>
    <xf numFmtId="4" fontId="7" fillId="0" borderId="30" xfId="1" applyNumberFormat="1" applyFont="1" applyFill="1" applyBorder="1"/>
    <xf numFmtId="4" fontId="7" fillId="0" borderId="32" xfId="1" applyNumberFormat="1" applyFont="1" applyFill="1" applyBorder="1"/>
    <xf numFmtId="4" fontId="7" fillId="0" borderId="33" xfId="1" applyNumberFormat="1" applyFont="1" applyFill="1" applyBorder="1"/>
    <xf numFmtId="4" fontId="7" fillId="0" borderId="34" xfId="1" applyNumberFormat="1" applyFont="1" applyFill="1" applyBorder="1"/>
    <xf numFmtId="4" fontId="7" fillId="0" borderId="26" xfId="1" applyNumberFormat="1" applyFont="1" applyFill="1" applyBorder="1"/>
    <xf numFmtId="4" fontId="10" fillId="5" borderId="14" xfId="1" applyNumberFormat="1" applyFont="1" applyFill="1" applyBorder="1" applyAlignment="1"/>
    <xf numFmtId="4" fontId="7" fillId="0" borderId="23" xfId="1" applyNumberFormat="1" applyFont="1" applyFill="1" applyBorder="1"/>
    <xf numFmtId="4" fontId="7" fillId="0" borderId="24" xfId="1" applyNumberFormat="1" applyFont="1" applyFill="1" applyBorder="1"/>
    <xf numFmtId="4" fontId="10" fillId="5" borderId="14" xfId="2" applyNumberFormat="1" applyFont="1" applyFill="1" applyBorder="1" applyAlignment="1">
      <alignment horizontal="center"/>
    </xf>
    <xf numFmtId="4" fontId="7" fillId="4" borderId="14" xfId="2" applyNumberFormat="1" applyFont="1" applyFill="1" applyBorder="1"/>
    <xf numFmtId="4" fontId="7" fillId="4" borderId="12" xfId="2" applyNumberFormat="1" applyFont="1" applyFill="1" applyBorder="1"/>
    <xf numFmtId="4" fontId="10" fillId="4" borderId="15" xfId="2" applyNumberFormat="1" applyFont="1" applyFill="1" applyBorder="1"/>
    <xf numFmtId="4" fontId="7" fillId="3" borderId="27" xfId="2" applyNumberFormat="1" applyFont="1" applyFill="1" applyBorder="1"/>
    <xf numFmtId="4" fontId="0" fillId="0" borderId="20" xfId="1" applyNumberFormat="1" applyFont="1" applyBorder="1" applyAlignment="1">
      <alignment vertical="center"/>
    </xf>
    <xf numFmtId="4" fontId="7" fillId="4" borderId="15" xfId="2" applyNumberFormat="1" applyFont="1" applyFill="1" applyBorder="1"/>
    <xf numFmtId="4" fontId="0" fillId="3" borderId="16" xfId="1" applyNumberFormat="1" applyFont="1" applyFill="1" applyBorder="1"/>
    <xf numFmtId="4" fontId="0" fillId="0" borderId="24" xfId="1" applyNumberFormat="1" applyFont="1" applyBorder="1"/>
    <xf numFmtId="4" fontId="7" fillId="3" borderId="43" xfId="1" applyNumberFormat="1" applyFont="1" applyFill="1" applyBorder="1"/>
    <xf numFmtId="4" fontId="7" fillId="3" borderId="30" xfId="1" applyNumberFormat="1" applyFont="1" applyFill="1" applyBorder="1"/>
    <xf numFmtId="4" fontId="7" fillId="3" borderId="32" xfId="1" applyNumberFormat="1" applyFont="1" applyFill="1" applyBorder="1"/>
    <xf numFmtId="4" fontId="7" fillId="3" borderId="5" xfId="1" applyNumberFormat="1" applyFont="1" applyFill="1" applyBorder="1"/>
    <xf numFmtId="4" fontId="7" fillId="3" borderId="0" xfId="1" applyNumberFormat="1" applyFont="1" applyFill="1" applyBorder="1"/>
    <xf numFmtId="4" fontId="0" fillId="0" borderId="16" xfId="1" applyNumberFormat="1" applyFont="1" applyBorder="1" applyAlignment="1">
      <alignment horizontal="right" vertical="center"/>
    </xf>
    <xf numFmtId="4" fontId="7" fillId="3" borderId="19" xfId="2" applyNumberFormat="1" applyFont="1" applyFill="1" applyBorder="1"/>
    <xf numFmtId="4" fontId="7" fillId="3" borderId="28" xfId="2" applyNumberFormat="1" applyFont="1" applyFill="1" applyBorder="1"/>
    <xf numFmtId="4" fontId="0" fillId="0" borderId="20" xfId="1" applyNumberFormat="1" applyFont="1" applyBorder="1" applyAlignment="1">
      <alignment horizontal="right" vertical="center"/>
    </xf>
    <xf numFmtId="4" fontId="0" fillId="3" borderId="20" xfId="1" applyNumberFormat="1" applyFont="1" applyFill="1" applyBorder="1" applyAlignment="1">
      <alignment horizontal="right"/>
    </xf>
    <xf numFmtId="4" fontId="6" fillId="0" borderId="16" xfId="1" applyNumberFormat="1" applyFont="1" applyBorder="1" applyAlignment="1">
      <alignment vertical="center" wrapText="1"/>
    </xf>
    <xf numFmtId="4" fontId="6" fillId="0" borderId="20" xfId="1" applyNumberFormat="1" applyFont="1" applyBorder="1" applyAlignment="1">
      <alignment vertical="center" wrapText="1"/>
    </xf>
    <xf numFmtId="4" fontId="6" fillId="0" borderId="26" xfId="1" applyNumberFormat="1" applyFont="1" applyBorder="1" applyAlignment="1">
      <alignment vertical="center" wrapText="1"/>
    </xf>
    <xf numFmtId="4" fontId="7" fillId="3" borderId="29" xfId="2" applyNumberFormat="1" applyFont="1" applyFill="1" applyBorder="1"/>
    <xf numFmtId="4" fontId="0" fillId="0" borderId="20" xfId="1" applyNumberFormat="1" applyFont="1" applyFill="1" applyBorder="1"/>
    <xf numFmtId="4" fontId="0" fillId="0" borderId="20" xfId="1" applyNumberFormat="1" applyFont="1" applyFill="1" applyBorder="1" applyAlignment="1">
      <alignment vertical="center"/>
    </xf>
    <xf numFmtId="4" fontId="0" fillId="0" borderId="24" xfId="1" applyNumberFormat="1" applyFont="1" applyFill="1" applyBorder="1" applyAlignment="1">
      <alignment vertical="center"/>
    </xf>
    <xf numFmtId="4" fontId="0" fillId="0" borderId="26" xfId="1" applyNumberFormat="1" applyFont="1" applyBorder="1"/>
    <xf numFmtId="4" fontId="7" fillId="4" borderId="13" xfId="2" applyNumberFormat="1" applyFont="1" applyFill="1" applyBorder="1"/>
    <xf numFmtId="4" fontId="7" fillId="3" borderId="35" xfId="1" applyNumberFormat="1" applyFont="1" applyFill="1" applyBorder="1"/>
    <xf numFmtId="4" fontId="7" fillId="3" borderId="27" xfId="1" applyNumberFormat="1" applyFont="1" applyFill="1" applyBorder="1"/>
    <xf numFmtId="4" fontId="7" fillId="3" borderId="33" xfId="2" applyNumberFormat="1" applyFont="1" applyFill="1" applyBorder="1"/>
    <xf numFmtId="4" fontId="7" fillId="3" borderId="30" xfId="2" applyNumberFormat="1" applyFont="1" applyFill="1" applyBorder="1"/>
    <xf numFmtId="4" fontId="7" fillId="5" borderId="14" xfId="1" applyNumberFormat="1" applyFont="1" applyFill="1" applyBorder="1"/>
    <xf numFmtId="4" fontId="7" fillId="5" borderId="13" xfId="1" applyNumberFormat="1" applyFont="1" applyFill="1" applyBorder="1"/>
    <xf numFmtId="4" fontId="7" fillId="5" borderId="15" xfId="1" applyNumberFormat="1" applyFont="1" applyFill="1" applyBorder="1"/>
    <xf numFmtId="4" fontId="7" fillId="5" borderId="16" xfId="1" applyNumberFormat="1" applyFont="1" applyFill="1" applyBorder="1"/>
    <xf numFmtId="4" fontId="7" fillId="5" borderId="18" xfId="1" applyNumberFormat="1" applyFont="1" applyFill="1" applyBorder="1" applyAlignment="1">
      <alignment horizontal="right"/>
    </xf>
    <xf numFmtId="4" fontId="7" fillId="5" borderId="29" xfId="1" applyNumberFormat="1" applyFont="1" applyFill="1" applyBorder="1"/>
    <xf numFmtId="4" fontId="7" fillId="5" borderId="28" xfId="1" applyNumberFormat="1" applyFont="1" applyFill="1" applyBorder="1"/>
    <xf numFmtId="4" fontId="7" fillId="5" borderId="27" xfId="0" applyNumberFormat="1" applyFont="1" applyFill="1" applyBorder="1"/>
    <xf numFmtId="4" fontId="7" fillId="5" borderId="20" xfId="1" applyNumberFormat="1" applyFont="1" applyFill="1" applyBorder="1"/>
    <xf numFmtId="4" fontId="7" fillId="5" borderId="22" xfId="1" applyNumberFormat="1" applyFont="1" applyFill="1" applyBorder="1"/>
    <xf numFmtId="4" fontId="7" fillId="5" borderId="31" xfId="1" applyNumberFormat="1" applyFont="1" applyFill="1" applyBorder="1"/>
    <xf numFmtId="4" fontId="7" fillId="5" borderId="20" xfId="0" applyNumberFormat="1" applyFont="1" applyFill="1" applyBorder="1"/>
    <xf numFmtId="4" fontId="7" fillId="5" borderId="10" xfId="1" applyNumberFormat="1" applyFont="1" applyFill="1" applyBorder="1"/>
    <xf numFmtId="4" fontId="7" fillId="5" borderId="8" xfId="1" applyNumberFormat="1" applyFont="1" applyFill="1" applyBorder="1"/>
    <xf numFmtId="4" fontId="7" fillId="5" borderId="6" xfId="1" applyNumberFormat="1" applyFont="1" applyFill="1" applyBorder="1"/>
    <xf numFmtId="4" fontId="7" fillId="5" borderId="10" xfId="0" applyNumberFormat="1" applyFont="1" applyFill="1" applyBorder="1"/>
    <xf numFmtId="4" fontId="10" fillId="4" borderId="13" xfId="1" applyNumberFormat="1" applyFont="1" applyFill="1" applyBorder="1"/>
    <xf numFmtId="4" fontId="10" fillId="4" borderId="15" xfId="1" applyNumberFormat="1" applyFont="1" applyFill="1" applyBorder="1"/>
    <xf numFmtId="4" fontId="10" fillId="5" borderId="12" xfId="1" applyNumberFormat="1" applyFont="1" applyFill="1" applyBorder="1" applyAlignment="1">
      <alignment horizontal="right"/>
    </xf>
    <xf numFmtId="4" fontId="10" fillId="5" borderId="14" xfId="1" applyNumberFormat="1" applyFont="1" applyFill="1" applyBorder="1" applyAlignment="1">
      <alignment horizontal="right"/>
    </xf>
    <xf numFmtId="4" fontId="10" fillId="5" borderId="13" xfId="1" applyNumberFormat="1" applyFont="1" applyFill="1" applyBorder="1" applyAlignment="1">
      <alignment horizontal="right"/>
    </xf>
    <xf numFmtId="4" fontId="10" fillId="5" borderId="15" xfId="1" applyNumberFormat="1" applyFont="1" applyFill="1" applyBorder="1" applyAlignment="1">
      <alignment horizontal="right"/>
    </xf>
    <xf numFmtId="4" fontId="7" fillId="0" borderId="5" xfId="1" applyNumberFormat="1" applyFont="1" applyFill="1" applyBorder="1" applyAlignment="1">
      <alignment horizontal="right"/>
    </xf>
    <xf numFmtId="4" fontId="7" fillId="0" borderId="0" xfId="1" applyNumberFormat="1" applyFont="1" applyFill="1" applyBorder="1"/>
    <xf numFmtId="4" fontId="7" fillId="0" borderId="4" xfId="1" applyNumberFormat="1" applyFont="1" applyFill="1" applyBorder="1"/>
    <xf numFmtId="4" fontId="10" fillId="5" borderId="13" xfId="1" applyNumberFormat="1" applyFont="1" applyFill="1" applyBorder="1"/>
    <xf numFmtId="4" fontId="10" fillId="5" borderId="15" xfId="1" applyNumberFormat="1" applyFont="1" applyFill="1" applyBorder="1"/>
    <xf numFmtId="4" fontId="7" fillId="0" borderId="29" xfId="1" applyNumberFormat="1" applyFont="1" applyFill="1" applyBorder="1"/>
    <xf numFmtId="4" fontId="7" fillId="0" borderId="31" xfId="1" applyNumberFormat="1" applyFont="1" applyFill="1" applyBorder="1"/>
    <xf numFmtId="4" fontId="7" fillId="3" borderId="32" xfId="1" applyNumberFormat="1" applyFont="1" applyFill="1" applyBorder="1" applyAlignment="1">
      <alignment horizontal="right"/>
    </xf>
    <xf numFmtId="4" fontId="7" fillId="3" borderId="31" xfId="1" applyNumberFormat="1" applyFont="1" applyFill="1" applyBorder="1" applyAlignment="1">
      <alignment horizontal="right"/>
    </xf>
    <xf numFmtId="4" fontId="7" fillId="8" borderId="32" xfId="1" applyNumberFormat="1" applyFont="1" applyFill="1" applyBorder="1" applyAlignment="1">
      <alignment horizontal="right"/>
    </xf>
    <xf numFmtId="4" fontId="7" fillId="3" borderId="7" xfId="1" applyNumberFormat="1" applyFont="1" applyFill="1" applyBorder="1" applyAlignment="1">
      <alignment horizontal="right"/>
    </xf>
    <xf numFmtId="4" fontId="7" fillId="5" borderId="12" xfId="1" applyNumberFormat="1" applyFont="1" applyFill="1" applyBorder="1"/>
    <xf numFmtId="4" fontId="7" fillId="3" borderId="18" xfId="1" applyNumberFormat="1" applyFont="1" applyFill="1" applyBorder="1" applyAlignment="1">
      <alignment horizontal="right"/>
    </xf>
    <xf numFmtId="4" fontId="7" fillId="0" borderId="18" xfId="1" applyNumberFormat="1" applyFont="1" applyFill="1" applyBorder="1" applyAlignment="1">
      <alignment horizontal="center"/>
    </xf>
    <xf numFmtId="4" fontId="7" fillId="3" borderId="22" xfId="1" applyNumberFormat="1" applyFont="1" applyFill="1" applyBorder="1" applyAlignment="1">
      <alignment horizontal="right"/>
    </xf>
    <xf numFmtId="4" fontId="7" fillId="0" borderId="22" xfId="1" applyNumberFormat="1" applyFon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right"/>
    </xf>
    <xf numFmtId="4" fontId="7" fillId="0" borderId="40" xfId="1" applyNumberFormat="1" applyFont="1" applyFill="1" applyBorder="1"/>
    <xf numFmtId="4" fontId="7" fillId="0" borderId="23" xfId="1" applyNumberFormat="1" applyFont="1" applyFill="1" applyBorder="1" applyAlignment="1">
      <alignment horizontal="center"/>
    </xf>
    <xf numFmtId="4" fontId="7" fillId="5" borderId="3" xfId="1" applyNumberFormat="1" applyFont="1" applyFill="1" applyBorder="1" applyAlignment="1">
      <alignment horizontal="right"/>
    </xf>
    <xf numFmtId="4" fontId="7" fillId="5" borderId="2" xfId="1" applyNumberFormat="1" applyFont="1" applyFill="1" applyBorder="1" applyAlignment="1">
      <alignment horizontal="right"/>
    </xf>
    <xf numFmtId="4" fontId="7" fillId="5" borderId="11" xfId="1" applyNumberFormat="1" applyFont="1" applyFill="1" applyBorder="1" applyAlignment="1">
      <alignment horizontal="right"/>
    </xf>
    <xf numFmtId="4" fontId="10" fillId="5" borderId="3" xfId="0" applyNumberFormat="1" applyFont="1" applyFill="1" applyBorder="1"/>
    <xf numFmtId="4" fontId="7" fillId="8" borderId="19" xfId="1" applyNumberFormat="1" applyFont="1" applyFill="1" applyBorder="1" applyAlignment="1">
      <alignment horizontal="right"/>
    </xf>
    <xf numFmtId="4" fontId="7" fillId="8" borderId="33" xfId="1" applyNumberFormat="1" applyFont="1" applyFill="1" applyBorder="1" applyAlignment="1">
      <alignment horizontal="right"/>
    </xf>
    <xf numFmtId="4" fontId="7" fillId="8" borderId="16" xfId="1" applyNumberFormat="1" applyFont="1" applyFill="1" applyBorder="1" applyAlignment="1">
      <alignment horizontal="right"/>
    </xf>
    <xf numFmtId="4" fontId="7" fillId="8" borderId="18" xfId="1" applyNumberFormat="1" applyFont="1" applyFill="1" applyBorder="1" applyAlignment="1">
      <alignment horizontal="right"/>
    </xf>
    <xf numFmtId="4" fontId="7" fillId="8" borderId="30" xfId="1" applyNumberFormat="1" applyFont="1" applyFill="1" applyBorder="1" applyAlignment="1">
      <alignment horizontal="right"/>
    </xf>
    <xf numFmtId="4" fontId="7" fillId="8" borderId="27" xfId="1" applyNumberFormat="1" applyFont="1" applyFill="1" applyBorder="1" applyAlignment="1">
      <alignment horizontal="right"/>
    </xf>
    <xf numFmtId="4" fontId="7" fillId="8" borderId="8" xfId="1" applyNumberFormat="1" applyFont="1" applyFill="1" applyBorder="1" applyAlignment="1">
      <alignment horizontal="right"/>
    </xf>
    <xf numFmtId="4" fontId="7" fillId="8" borderId="7" xfId="1" applyNumberFormat="1" applyFont="1" applyFill="1" applyBorder="1" applyAlignment="1">
      <alignment horizontal="right"/>
    </xf>
    <xf numFmtId="4" fontId="7" fillId="8" borderId="10" xfId="1" applyNumberFormat="1" applyFont="1" applyFill="1" applyBorder="1" applyAlignment="1">
      <alignment horizontal="right"/>
    </xf>
    <xf numFmtId="4" fontId="7" fillId="3" borderId="0" xfId="1" applyNumberFormat="1" applyFont="1" applyFill="1" applyBorder="1" applyAlignment="1">
      <alignment horizontal="center"/>
    </xf>
    <xf numFmtId="4" fontId="7" fillId="3" borderId="9" xfId="1" applyNumberFormat="1" applyFont="1" applyFill="1" applyBorder="1" applyAlignment="1">
      <alignment horizontal="center"/>
    </xf>
    <xf numFmtId="4" fontId="7" fillId="3" borderId="19" xfId="1" applyNumberFormat="1" applyFont="1" applyFill="1" applyBorder="1" applyAlignment="1">
      <alignment horizontal="right"/>
    </xf>
    <xf numFmtId="4" fontId="7" fillId="3" borderId="33" xfId="0" applyNumberFormat="1" applyFont="1" applyFill="1" applyBorder="1"/>
    <xf numFmtId="4" fontId="7" fillId="3" borderId="32" xfId="0" applyNumberFormat="1" applyFont="1" applyFill="1" applyBorder="1"/>
    <xf numFmtId="4" fontId="0" fillId="0" borderId="20" xfId="1" applyNumberFormat="1" applyFont="1" applyBorder="1" applyAlignment="1">
      <alignment horizontal="right"/>
    </xf>
    <xf numFmtId="4" fontId="7" fillId="3" borderId="40" xfId="0" applyNumberFormat="1" applyFont="1" applyFill="1" applyBorder="1"/>
    <xf numFmtId="4" fontId="7" fillId="3" borderId="30" xfId="1" applyNumberFormat="1" applyFont="1" applyFill="1" applyBorder="1" applyAlignment="1">
      <alignment horizontal="right"/>
    </xf>
    <xf numFmtId="4" fontId="7" fillId="3" borderId="27" xfId="1" applyNumberFormat="1" applyFont="1" applyFill="1" applyBorder="1" applyAlignment="1">
      <alignment horizontal="right"/>
    </xf>
    <xf numFmtId="4" fontId="7" fillId="3" borderId="40" xfId="1" applyNumberFormat="1" applyFont="1" applyFill="1" applyBorder="1" applyAlignment="1">
      <alignment horizontal="right"/>
    </xf>
    <xf numFmtId="4" fontId="7" fillId="3" borderId="24" xfId="1" applyNumberFormat="1" applyFont="1" applyFill="1" applyBorder="1" applyAlignment="1">
      <alignment horizontal="right"/>
    </xf>
    <xf numFmtId="4" fontId="10" fillId="5" borderId="11" xfId="1" applyNumberFormat="1" applyFont="1" applyFill="1" applyBorder="1" applyAlignment="1">
      <alignment horizontal="right"/>
    </xf>
    <xf numFmtId="4" fontId="7" fillId="3" borderId="33" xfId="1" applyNumberFormat="1" applyFont="1" applyFill="1" applyBorder="1" applyAlignment="1">
      <alignment horizontal="right"/>
    </xf>
    <xf numFmtId="4" fontId="7" fillId="3" borderId="16" xfId="1" applyNumberFormat="1" applyFont="1" applyFill="1" applyBorder="1" applyAlignment="1">
      <alignment horizontal="right"/>
    </xf>
    <xf numFmtId="4" fontId="6" fillId="7" borderId="42" xfId="1" applyNumberFormat="1" applyFont="1" applyFill="1" applyBorder="1" applyAlignment="1">
      <alignment horizontal="right"/>
    </xf>
    <xf numFmtId="4" fontId="7" fillId="3" borderId="34" xfId="1" applyNumberFormat="1" applyFont="1" applyFill="1" applyBorder="1" applyAlignment="1">
      <alignment horizontal="right"/>
    </xf>
    <xf numFmtId="4" fontId="7" fillId="3" borderId="26" xfId="1" applyNumberFormat="1" applyFont="1" applyFill="1" applyBorder="1" applyAlignment="1">
      <alignment horizontal="right"/>
    </xf>
    <xf numFmtId="4" fontId="10" fillId="5" borderId="10" xfId="1" applyNumberFormat="1" applyFont="1" applyFill="1" applyBorder="1"/>
    <xf numFmtId="4" fontId="0" fillId="0" borderId="27" xfId="1" applyNumberFormat="1" applyFont="1" applyFill="1" applyBorder="1" applyAlignment="1">
      <alignment horizontal="right" vertical="center" wrapText="1"/>
    </xf>
    <xf numFmtId="4" fontId="0" fillId="0" borderId="20" xfId="1" applyNumberFormat="1" applyFont="1" applyFill="1" applyBorder="1" applyAlignment="1">
      <alignment horizontal="right" vertical="center" wrapText="1"/>
    </xf>
    <xf numFmtId="4" fontId="0" fillId="0" borderId="24" xfId="1" applyNumberFormat="1" applyFont="1" applyFill="1" applyBorder="1" applyAlignment="1">
      <alignment horizontal="right" vertical="center" wrapText="1"/>
    </xf>
    <xf numFmtId="4" fontId="7" fillId="3" borderId="44" xfId="1" applyNumberFormat="1" applyFont="1" applyFill="1" applyBorder="1"/>
    <xf numFmtId="0" fontId="0" fillId="3" borderId="20" xfId="0" applyFill="1" applyBorder="1" applyAlignment="1">
      <alignment horizontal="left" vertical="center" wrapText="1"/>
    </xf>
    <xf numFmtId="4" fontId="7" fillId="0" borderId="22" xfId="1" applyNumberFormat="1" applyFont="1" applyBorder="1"/>
    <xf numFmtId="4" fontId="7" fillId="0" borderId="23" xfId="1" applyNumberFormat="1" applyFont="1" applyBorder="1"/>
    <xf numFmtId="4" fontId="7" fillId="0" borderId="39" xfId="1" applyNumberFormat="1" applyFont="1" applyBorder="1"/>
    <xf numFmtId="4" fontId="7" fillId="0" borderId="45" xfId="1" applyNumberFormat="1" applyFont="1" applyBorder="1"/>
    <xf numFmtId="4" fontId="7" fillId="0" borderId="9" xfId="1" applyNumberFormat="1" applyFont="1" applyFill="1" applyBorder="1" applyAlignment="1">
      <alignment horizontal="right"/>
    </xf>
    <xf numFmtId="4" fontId="10" fillId="4" borderId="12" xfId="1" applyNumberFormat="1" applyFont="1" applyFill="1" applyBorder="1" applyAlignment="1">
      <alignment horizontal="right"/>
    </xf>
    <xf numFmtId="4" fontId="10" fillId="2" borderId="13" xfId="1" applyNumberFormat="1" applyFont="1" applyFill="1" applyBorder="1" applyAlignment="1">
      <alignment horizontal="right"/>
    </xf>
    <xf numFmtId="4" fontId="10" fillId="2" borderId="12" xfId="1" applyNumberFormat="1" applyFont="1" applyFill="1" applyBorder="1" applyAlignment="1">
      <alignment horizontal="right"/>
    </xf>
    <xf numFmtId="4" fontId="10" fillId="2" borderId="14" xfId="1" applyNumberFormat="1" applyFont="1" applyFill="1" applyBorder="1" applyAlignment="1">
      <alignment horizontal="right"/>
    </xf>
    <xf numFmtId="4" fontId="10" fillId="2" borderId="2" xfId="1" applyNumberFormat="1" applyFont="1" applyFill="1" applyBorder="1" applyAlignment="1">
      <alignment horizontal="right"/>
    </xf>
    <xf numFmtId="4" fontId="10" fillId="2" borderId="3" xfId="1" applyNumberFormat="1" applyFont="1" applyFill="1" applyBorder="1" applyAlignment="1">
      <alignment horizontal="right"/>
    </xf>
    <xf numFmtId="4" fontId="10" fillId="2" borderId="11" xfId="1" applyNumberFormat="1" applyFont="1" applyFill="1" applyBorder="1" applyAlignment="1">
      <alignment horizontal="right"/>
    </xf>
    <xf numFmtId="4" fontId="10" fillId="3" borderId="12" xfId="1" applyNumberFormat="1" applyFont="1" applyFill="1" applyBorder="1" applyAlignment="1">
      <alignment horizontal="right"/>
    </xf>
    <xf numFmtId="4" fontId="10" fillId="3" borderId="14" xfId="1" applyNumberFormat="1" applyFont="1" applyFill="1" applyBorder="1" applyAlignment="1">
      <alignment horizontal="right"/>
    </xf>
    <xf numFmtId="4" fontId="10" fillId="4" borderId="14" xfId="1" applyNumberFormat="1" applyFont="1" applyFill="1" applyBorder="1" applyAlignment="1">
      <alignment horizontal="right"/>
    </xf>
    <xf numFmtId="4" fontId="0" fillId="0" borderId="38" xfId="1" applyNumberFormat="1" applyFont="1" applyFill="1" applyBorder="1" applyAlignment="1">
      <alignment horizontal="right" vertical="center" wrapText="1"/>
    </xf>
    <xf numFmtId="43" fontId="10" fillId="2" borderId="12" xfId="1" applyFont="1" applyFill="1" applyBorder="1" applyAlignment="1">
      <alignment horizontal="right"/>
    </xf>
    <xf numFmtId="43" fontId="10" fillId="2" borderId="14" xfId="1" applyFont="1" applyFill="1" applyBorder="1" applyAlignment="1">
      <alignment horizontal="right"/>
    </xf>
    <xf numFmtId="43" fontId="10" fillId="2" borderId="3" xfId="1" applyFont="1" applyFill="1" applyBorder="1" applyAlignment="1">
      <alignment horizontal="right"/>
    </xf>
    <xf numFmtId="43" fontId="10" fillId="2" borderId="11" xfId="1" applyFont="1" applyFill="1" applyBorder="1" applyAlignment="1">
      <alignment horizontal="right"/>
    </xf>
    <xf numFmtId="4" fontId="0" fillId="0" borderId="22" xfId="1" applyNumberFormat="1" applyFont="1" applyBorder="1"/>
    <xf numFmtId="4" fontId="0" fillId="0" borderId="23" xfId="1" applyNumberFormat="1" applyFont="1" applyBorder="1"/>
    <xf numFmtId="0" fontId="7" fillId="3" borderId="21" xfId="0" applyFont="1" applyFill="1" applyBorder="1" applyAlignment="1">
      <alignment horizontal="right"/>
    </xf>
    <xf numFmtId="0" fontId="0" fillId="3" borderId="16" xfId="0" applyFill="1" applyBorder="1"/>
    <xf numFmtId="0" fontId="0" fillId="0" borderId="20" xfId="0" applyBorder="1"/>
    <xf numFmtId="0" fontId="6" fillId="0" borderId="20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4" fontId="0" fillId="3" borderId="33" xfId="1" applyNumberFormat="1" applyFont="1" applyFill="1" applyBorder="1"/>
    <xf numFmtId="4" fontId="0" fillId="0" borderId="32" xfId="1" applyNumberFormat="1" applyFont="1" applyBorder="1"/>
    <xf numFmtId="4" fontId="0" fillId="0" borderId="40" xfId="1" applyNumberFormat="1" applyFont="1" applyBorder="1"/>
    <xf numFmtId="4" fontId="7" fillId="0" borderId="32" xfId="1" applyNumberFormat="1" applyFont="1" applyBorder="1"/>
    <xf numFmtId="4" fontId="7" fillId="0" borderId="40" xfId="1" applyNumberFormat="1" applyFont="1" applyBorder="1"/>
    <xf numFmtId="4" fontId="0" fillId="0" borderId="19" xfId="1" applyNumberFormat="1" applyFont="1" applyBorder="1" applyAlignment="1">
      <alignment horizontal="right" vertical="center"/>
    </xf>
    <xf numFmtId="4" fontId="0" fillId="0" borderId="22" xfId="1" applyNumberFormat="1" applyFont="1" applyBorder="1" applyAlignment="1">
      <alignment horizontal="right" vertical="center"/>
    </xf>
    <xf numFmtId="4" fontId="6" fillId="0" borderId="19" xfId="1" applyNumberFormat="1" applyFont="1" applyBorder="1" applyAlignment="1">
      <alignment vertical="center" wrapText="1"/>
    </xf>
    <xf numFmtId="4" fontId="6" fillId="0" borderId="22" xfId="1" applyNumberFormat="1" applyFont="1" applyBorder="1" applyAlignment="1">
      <alignment vertical="center" wrapText="1"/>
    </xf>
    <xf numFmtId="4" fontId="6" fillId="0" borderId="35" xfId="1" applyNumberFormat="1" applyFont="1" applyBorder="1" applyAlignment="1">
      <alignment vertical="center" wrapText="1"/>
    </xf>
    <xf numFmtId="4" fontId="0" fillId="0" borderId="22" xfId="1" applyNumberFormat="1" applyFont="1" applyFill="1" applyBorder="1"/>
    <xf numFmtId="4" fontId="0" fillId="0" borderId="22" xfId="1" applyNumberFormat="1" applyFont="1" applyFill="1" applyBorder="1" applyAlignment="1">
      <alignment vertical="center"/>
    </xf>
    <xf numFmtId="4" fontId="0" fillId="0" borderId="23" xfId="1" applyNumberFormat="1" applyFont="1" applyFill="1" applyBorder="1" applyAlignment="1">
      <alignment vertical="center"/>
    </xf>
    <xf numFmtId="4" fontId="0" fillId="0" borderId="19" xfId="1" applyNumberFormat="1" applyFont="1" applyBorder="1"/>
    <xf numFmtId="4" fontId="0" fillId="0" borderId="35" xfId="1" applyNumberFormat="1" applyFont="1" applyBorder="1"/>
    <xf numFmtId="4" fontId="7" fillId="3" borderId="20" xfId="2" applyNumberFormat="1" applyFont="1" applyFill="1" applyBorder="1"/>
    <xf numFmtId="4" fontId="7" fillId="3" borderId="16" xfId="2" applyNumberFormat="1" applyFont="1" applyFill="1" applyBorder="1"/>
    <xf numFmtId="0" fontId="0" fillId="0" borderId="16" xfId="0" applyBorder="1"/>
    <xf numFmtId="0" fontId="7" fillId="0" borderId="20" xfId="0" applyFont="1" applyBorder="1"/>
    <xf numFmtId="0" fontId="0" fillId="0" borderId="10" xfId="0" applyBorder="1" applyAlignment="1">
      <alignment vertical="center" wrapText="1"/>
    </xf>
    <xf numFmtId="4" fontId="7" fillId="3" borderId="4" xfId="1" applyNumberFormat="1" applyFont="1" applyFill="1" applyBorder="1"/>
    <xf numFmtId="4" fontId="10" fillId="4" borderId="8" xfId="2" applyNumberFormat="1" applyFont="1" applyFill="1" applyBorder="1"/>
    <xf numFmtId="4" fontId="7" fillId="3" borderId="29" xfId="1" applyNumberFormat="1" applyFont="1" applyFill="1" applyBorder="1"/>
    <xf numFmtId="4" fontId="7" fillId="3" borderId="28" xfId="1" applyNumberFormat="1" applyFont="1" applyFill="1" applyBorder="1"/>
    <xf numFmtId="4" fontId="1" fillId="0" borderId="26" xfId="1" applyNumberFormat="1" applyFont="1" applyBorder="1"/>
    <xf numFmtId="0" fontId="0" fillId="0" borderId="26" xfId="0" applyBorder="1"/>
    <xf numFmtId="0" fontId="7" fillId="0" borderId="21" xfId="0" applyFont="1" applyBorder="1" applyAlignment="1">
      <alignment wrapText="1"/>
    </xf>
    <xf numFmtId="0" fontId="7" fillId="0" borderId="17" xfId="0" applyFont="1" applyBorder="1"/>
    <xf numFmtId="4" fontId="7" fillId="8" borderId="31" xfId="1" applyNumberFormat="1" applyFont="1" applyFill="1" applyBorder="1" applyAlignment="1">
      <alignment horizontal="right"/>
    </xf>
    <xf numFmtId="4" fontId="7" fillId="0" borderId="24" xfId="0" applyNumberFormat="1" applyFont="1" applyBorder="1"/>
    <xf numFmtId="4" fontId="7" fillId="3" borderId="6" xfId="1" applyNumberFormat="1" applyFont="1" applyFill="1" applyBorder="1" applyAlignment="1">
      <alignment horizontal="right"/>
    </xf>
    <xf numFmtId="4" fontId="7" fillId="0" borderId="35" xfId="0" applyNumberFormat="1" applyFont="1" applyBorder="1"/>
    <xf numFmtId="4" fontId="7" fillId="0" borderId="10" xfId="0" applyNumberFormat="1" applyFont="1" applyBorder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3587948</xdr:colOff>
      <xdr:row>141</xdr:row>
      <xdr:rowOff>81557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141</xdr:row>
      <xdr:rowOff>81557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223</xdr:row>
      <xdr:rowOff>0</xdr:rowOff>
    </xdr:from>
    <xdr:ext cx="38100" cy="171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82025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3562350</xdr:colOff>
      <xdr:row>223</xdr:row>
      <xdr:rowOff>0</xdr:rowOff>
    </xdr:from>
    <xdr:ext cx="38100" cy="1714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0</xdr:colOff>
      <xdr:row>223</xdr:row>
      <xdr:rowOff>0</xdr:rowOff>
    </xdr:from>
    <xdr:ext cx="38100" cy="1714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268200" y="413670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3587948</xdr:colOff>
      <xdr:row>141</xdr:row>
      <xdr:rowOff>81557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83248" y="274278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140</xdr:row>
      <xdr:rowOff>81557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83248" y="2723733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3587948</xdr:colOff>
      <xdr:row>220</xdr:row>
      <xdr:rowOff>81557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83248" y="408676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2"/>
  <sheetViews>
    <sheetView tabSelected="1" topLeftCell="A334" zoomScaleNormal="100" workbookViewId="0">
      <selection activeCell="H243" sqref="H243"/>
    </sheetView>
  </sheetViews>
  <sheetFormatPr defaultRowHeight="15" x14ac:dyDescent="0.25"/>
  <cols>
    <col min="1" max="1" width="7.42578125" customWidth="1"/>
    <col min="2" max="2" width="127.5703125" style="40" customWidth="1"/>
    <col min="3" max="3" width="15.140625" customWidth="1"/>
    <col min="4" max="4" width="14.42578125" bestFit="1" customWidth="1"/>
    <col min="5" max="5" width="15.5703125" customWidth="1"/>
    <col min="6" max="6" width="14.140625" customWidth="1"/>
    <col min="7" max="7" width="14.5703125" bestFit="1" customWidth="1"/>
    <col min="8" max="8" width="15.28515625" style="187" bestFit="1" customWidth="1"/>
    <col min="9" max="9" width="15.42578125" style="187" customWidth="1"/>
    <col min="10" max="10" width="17.28515625" style="187" customWidth="1"/>
  </cols>
  <sheetData>
    <row r="1" spans="1:8" x14ac:dyDescent="0.25">
      <c r="A1" s="42"/>
      <c r="B1" s="1"/>
      <c r="C1" s="122"/>
      <c r="D1" s="122"/>
      <c r="E1" s="122"/>
      <c r="F1" s="122"/>
      <c r="G1" s="123" t="s">
        <v>0</v>
      </c>
      <c r="H1" s="142"/>
    </row>
    <row r="2" spans="1:8" x14ac:dyDescent="0.25">
      <c r="A2" s="43"/>
      <c r="B2" s="2" t="s">
        <v>198</v>
      </c>
      <c r="C2" s="124"/>
      <c r="D2" s="124"/>
      <c r="E2" s="124"/>
      <c r="F2" s="124"/>
      <c r="G2" s="124"/>
      <c r="H2" s="143"/>
    </row>
    <row r="3" spans="1:8" ht="15.75" thickBot="1" x14ac:dyDescent="0.3">
      <c r="A3" s="44"/>
      <c r="B3" s="82"/>
      <c r="C3" s="125"/>
      <c r="D3" s="125"/>
      <c r="E3" s="125"/>
      <c r="F3" s="125"/>
      <c r="G3" s="125"/>
      <c r="H3" s="144"/>
    </row>
    <row r="4" spans="1:8" ht="15.75" thickBot="1" x14ac:dyDescent="0.3">
      <c r="A4" s="134"/>
      <c r="B4" s="135" t="s">
        <v>1</v>
      </c>
      <c r="C4" s="136" t="s">
        <v>202</v>
      </c>
      <c r="D4" s="137"/>
      <c r="E4" s="137"/>
      <c r="F4" s="137"/>
      <c r="G4" s="137"/>
      <c r="H4" s="145"/>
    </row>
    <row r="5" spans="1:8" ht="30.75" thickBot="1" x14ac:dyDescent="0.3">
      <c r="A5" s="45"/>
      <c r="B5" s="83"/>
      <c r="C5" s="126" t="s">
        <v>2</v>
      </c>
      <c r="D5" s="127" t="s">
        <v>3</v>
      </c>
      <c r="E5" s="128" t="s">
        <v>4</v>
      </c>
      <c r="F5" s="128" t="s">
        <v>341</v>
      </c>
      <c r="G5" s="129" t="s">
        <v>5</v>
      </c>
      <c r="H5" s="146" t="s">
        <v>6</v>
      </c>
    </row>
    <row r="6" spans="1:8" ht="15.75" thickBot="1" x14ac:dyDescent="0.3">
      <c r="A6" s="46"/>
      <c r="B6" s="84" t="s">
        <v>199</v>
      </c>
      <c r="C6" s="366">
        <f>43646608+1282500</f>
        <v>44929108</v>
      </c>
      <c r="D6" s="367">
        <v>12115627</v>
      </c>
      <c r="E6" s="368">
        <v>30932322</v>
      </c>
      <c r="F6" s="368">
        <v>2000000</v>
      </c>
      <c r="G6" s="367">
        <v>41244772</v>
      </c>
      <c r="H6" s="147">
        <f>+C6+D6+E6+G6+F6</f>
        <v>131221829</v>
      </c>
    </row>
    <row r="7" spans="1:8" ht="15.75" thickBot="1" x14ac:dyDescent="0.3">
      <c r="A7" s="47"/>
      <c r="B7" s="85" t="s">
        <v>203</v>
      </c>
      <c r="C7" s="369">
        <v>20311620</v>
      </c>
      <c r="D7" s="376">
        <v>0</v>
      </c>
      <c r="E7" s="377">
        <v>0</v>
      </c>
      <c r="F7" s="378">
        <v>0</v>
      </c>
      <c r="G7" s="379">
        <v>0</v>
      </c>
      <c r="H7" s="148">
        <f>+C7</f>
        <v>20311620</v>
      </c>
    </row>
    <row r="8" spans="1:8" ht="15.75" thickBot="1" x14ac:dyDescent="0.3">
      <c r="A8" s="48"/>
      <c r="B8" s="86" t="s">
        <v>200</v>
      </c>
      <c r="C8" s="369">
        <f>+C6+C7</f>
        <v>65240728</v>
      </c>
      <c r="D8" s="367">
        <f>+D6</f>
        <v>12115627</v>
      </c>
      <c r="E8" s="368">
        <f>+E6</f>
        <v>30932322</v>
      </c>
      <c r="F8" s="370">
        <f>+F6</f>
        <v>2000000</v>
      </c>
      <c r="G8" s="371">
        <f>+G6</f>
        <v>41244772</v>
      </c>
      <c r="H8" s="148">
        <f>+H6+H7</f>
        <v>151533449</v>
      </c>
    </row>
    <row r="9" spans="1:8" ht="15.75" thickBot="1" x14ac:dyDescent="0.3">
      <c r="A9" s="49"/>
      <c r="B9" s="87" t="s">
        <v>201</v>
      </c>
      <c r="C9" s="372">
        <f>+C10</f>
        <v>57464425</v>
      </c>
      <c r="D9" s="372">
        <f>+D271+C271</f>
        <v>14619495</v>
      </c>
      <c r="E9" s="373">
        <f>+E312+C312</f>
        <v>36204757</v>
      </c>
      <c r="F9" s="373">
        <f>+F8</f>
        <v>2000000</v>
      </c>
      <c r="G9" s="372">
        <v>41244772</v>
      </c>
      <c r="H9" s="149">
        <v>151533449</v>
      </c>
    </row>
    <row r="10" spans="1:8" ht="15.75" thickBot="1" x14ac:dyDescent="0.3">
      <c r="A10" s="50" t="s">
        <v>7</v>
      </c>
      <c r="B10" s="88" t="s">
        <v>8</v>
      </c>
      <c r="C10" s="365">
        <f>+C11+C13+C151+C158+C264</f>
        <v>57464425</v>
      </c>
      <c r="D10" s="365"/>
      <c r="E10" s="374"/>
      <c r="F10" s="374">
        <f>+F158</f>
        <v>2000000</v>
      </c>
      <c r="G10" s="365">
        <f>+G13+G158+G264</f>
        <v>34653167</v>
      </c>
      <c r="H10" s="150">
        <f>+C10+G10+F10</f>
        <v>94117592</v>
      </c>
    </row>
    <row r="11" spans="1:8" ht="15.75" thickBot="1" x14ac:dyDescent="0.3">
      <c r="A11" s="51" t="s">
        <v>9</v>
      </c>
      <c r="B11" s="39" t="s">
        <v>10</v>
      </c>
      <c r="C11" s="301">
        <f>+C12</f>
        <v>8300000</v>
      </c>
      <c r="D11" s="301"/>
      <c r="E11" s="302"/>
      <c r="F11" s="302"/>
      <c r="G11" s="301"/>
      <c r="H11" s="301">
        <f>+H12</f>
        <v>8300000</v>
      </c>
    </row>
    <row r="12" spans="1:8" ht="15.75" thickBot="1" x14ac:dyDescent="0.3">
      <c r="A12" s="41">
        <v>1</v>
      </c>
      <c r="B12" s="26" t="s">
        <v>317</v>
      </c>
      <c r="C12" s="364">
        <v>8300000</v>
      </c>
      <c r="D12" s="364"/>
      <c r="E12" s="305"/>
      <c r="F12" s="305"/>
      <c r="G12" s="364"/>
      <c r="H12" s="364">
        <f>+C12</f>
        <v>8300000</v>
      </c>
    </row>
    <row r="13" spans="1:8" ht="15.75" thickBot="1" x14ac:dyDescent="0.3">
      <c r="A13" s="52" t="s">
        <v>11</v>
      </c>
      <c r="B13" s="39" t="s">
        <v>12</v>
      </c>
      <c r="C13" s="301">
        <f>+C14+C57+C63+C72+C86+C91+C104+C108+C131+C135</f>
        <v>20702600</v>
      </c>
      <c r="D13" s="301"/>
      <c r="E13" s="302"/>
      <c r="F13" s="302"/>
      <c r="G13" s="301">
        <f>+G72</f>
        <v>4338000</v>
      </c>
      <c r="H13" s="301">
        <f>+H14+H57+H63+H72+H86+H91+H104+H108+H131+H135</f>
        <v>25040600</v>
      </c>
    </row>
    <row r="14" spans="1:8" ht="15.75" thickBot="1" x14ac:dyDescent="0.3">
      <c r="A14" s="50" t="s">
        <v>13</v>
      </c>
      <c r="B14" s="89" t="s">
        <v>14</v>
      </c>
      <c r="C14" s="365">
        <f>SUM(C15:C56)</f>
        <v>4483600</v>
      </c>
      <c r="D14" s="365"/>
      <c r="E14" s="374"/>
      <c r="F14" s="374"/>
      <c r="G14" s="365"/>
      <c r="H14" s="365">
        <f>SUM(H15:H56)</f>
        <v>4483600</v>
      </c>
    </row>
    <row r="15" spans="1:8" x14ac:dyDescent="0.25">
      <c r="A15" s="53">
        <v>1</v>
      </c>
      <c r="B15" s="419" t="s">
        <v>204</v>
      </c>
      <c r="C15" s="90">
        <v>120000</v>
      </c>
      <c r="D15" s="235"/>
      <c r="E15" s="236"/>
      <c r="F15" s="236"/>
      <c r="G15" s="237"/>
      <c r="H15" s="152">
        <f>+C15+G15</f>
        <v>120000</v>
      </c>
    </row>
    <row r="16" spans="1:8" x14ac:dyDescent="0.25">
      <c r="A16" s="54">
        <v>2</v>
      </c>
      <c r="B16" s="418" t="s">
        <v>205</v>
      </c>
      <c r="C16" s="92">
        <v>30000</v>
      </c>
      <c r="D16" s="238"/>
      <c r="E16" s="238"/>
      <c r="F16" s="238"/>
      <c r="G16" s="239"/>
      <c r="H16" s="92">
        <f>+C16+G16</f>
        <v>30000</v>
      </c>
    </row>
    <row r="17" spans="1:8" x14ac:dyDescent="0.25">
      <c r="A17" s="54">
        <v>3</v>
      </c>
      <c r="B17" s="13" t="s">
        <v>342</v>
      </c>
      <c r="C17" s="92">
        <v>65000</v>
      </c>
      <c r="D17" s="238"/>
      <c r="E17" s="238"/>
      <c r="F17" s="238"/>
      <c r="G17" s="239"/>
      <c r="H17" s="92">
        <f t="shared" ref="H17:H56" si="0">+C17+G17</f>
        <v>65000</v>
      </c>
    </row>
    <row r="18" spans="1:8" x14ac:dyDescent="0.25">
      <c r="A18" s="54">
        <v>4</v>
      </c>
      <c r="B18" s="15" t="s">
        <v>15</v>
      </c>
      <c r="C18" s="92">
        <v>40000</v>
      </c>
      <c r="D18" s="238"/>
      <c r="E18" s="238"/>
      <c r="F18" s="238"/>
      <c r="G18" s="239"/>
      <c r="H18" s="92">
        <f t="shared" si="0"/>
        <v>40000</v>
      </c>
    </row>
    <row r="19" spans="1:8" x14ac:dyDescent="0.25">
      <c r="A19" s="54">
        <v>5</v>
      </c>
      <c r="B19" s="91" t="s">
        <v>343</v>
      </c>
      <c r="C19" s="92">
        <v>25000</v>
      </c>
      <c r="D19" s="238"/>
      <c r="E19" s="238"/>
      <c r="F19" s="238"/>
      <c r="G19" s="239"/>
      <c r="H19" s="92">
        <f t="shared" si="0"/>
        <v>25000</v>
      </c>
    </row>
    <row r="20" spans="1:8" x14ac:dyDescent="0.25">
      <c r="A20" s="54">
        <v>6</v>
      </c>
      <c r="B20" s="91" t="s">
        <v>16</v>
      </c>
      <c r="C20" s="92">
        <v>30000</v>
      </c>
      <c r="D20" s="238"/>
      <c r="E20" s="238"/>
      <c r="F20" s="238"/>
      <c r="G20" s="239"/>
      <c r="H20" s="92">
        <f t="shared" si="0"/>
        <v>30000</v>
      </c>
    </row>
    <row r="21" spans="1:8" x14ac:dyDescent="0.25">
      <c r="A21" s="54">
        <v>7</v>
      </c>
      <c r="B21" s="91" t="s">
        <v>17</v>
      </c>
      <c r="C21" s="92">
        <v>500000</v>
      </c>
      <c r="D21" s="238"/>
      <c r="E21" s="238"/>
      <c r="F21" s="238"/>
      <c r="G21" s="239"/>
      <c r="H21" s="92">
        <f t="shared" si="0"/>
        <v>500000</v>
      </c>
    </row>
    <row r="22" spans="1:8" x14ac:dyDescent="0.25">
      <c r="A22" s="54">
        <v>8</v>
      </c>
      <c r="B22" s="91" t="s">
        <v>206</v>
      </c>
      <c r="C22" s="92">
        <v>80000</v>
      </c>
      <c r="D22" s="238"/>
      <c r="E22" s="238"/>
      <c r="F22" s="238"/>
      <c r="G22" s="239"/>
      <c r="H22" s="92">
        <f t="shared" si="0"/>
        <v>80000</v>
      </c>
    </row>
    <row r="23" spans="1:8" x14ac:dyDescent="0.25">
      <c r="A23" s="54">
        <v>9</v>
      </c>
      <c r="B23" s="91" t="s">
        <v>18</v>
      </c>
      <c r="C23" s="92">
        <v>220000</v>
      </c>
      <c r="D23" s="238"/>
      <c r="E23" s="238"/>
      <c r="F23" s="238"/>
      <c r="G23" s="239"/>
      <c r="H23" s="92">
        <f t="shared" si="0"/>
        <v>220000</v>
      </c>
    </row>
    <row r="24" spans="1:8" x14ac:dyDescent="0.25">
      <c r="A24" s="54">
        <v>10</v>
      </c>
      <c r="B24" s="91" t="s">
        <v>19</v>
      </c>
      <c r="C24" s="92">
        <v>150000</v>
      </c>
      <c r="D24" s="238"/>
      <c r="E24" s="238"/>
      <c r="F24" s="238"/>
      <c r="G24" s="239"/>
      <c r="H24" s="92">
        <f t="shared" si="0"/>
        <v>150000</v>
      </c>
    </row>
    <row r="25" spans="1:8" x14ac:dyDescent="0.25">
      <c r="A25" s="54">
        <v>11</v>
      </c>
      <c r="B25" s="91" t="s">
        <v>207</v>
      </c>
      <c r="C25" s="92">
        <v>50000</v>
      </c>
      <c r="D25" s="238"/>
      <c r="E25" s="238"/>
      <c r="F25" s="238"/>
      <c r="G25" s="239"/>
      <c r="H25" s="92">
        <f t="shared" si="0"/>
        <v>50000</v>
      </c>
    </row>
    <row r="26" spans="1:8" x14ac:dyDescent="0.25">
      <c r="A26" s="54">
        <v>12</v>
      </c>
      <c r="B26" s="91" t="s">
        <v>208</v>
      </c>
      <c r="C26" s="92">
        <v>70000</v>
      </c>
      <c r="D26" s="238"/>
      <c r="E26" s="238"/>
      <c r="F26" s="238"/>
      <c r="G26" s="239"/>
      <c r="H26" s="92">
        <f t="shared" si="0"/>
        <v>70000</v>
      </c>
    </row>
    <row r="27" spans="1:8" x14ac:dyDescent="0.25">
      <c r="A27" s="54">
        <v>13</v>
      </c>
      <c r="B27" s="91" t="s">
        <v>20</v>
      </c>
      <c r="C27" s="92">
        <v>10000</v>
      </c>
      <c r="D27" s="240"/>
      <c r="E27" s="240"/>
      <c r="F27" s="240"/>
      <c r="G27" s="174"/>
      <c r="H27" s="92">
        <f t="shared" si="0"/>
        <v>10000</v>
      </c>
    </row>
    <row r="28" spans="1:8" x14ac:dyDescent="0.25">
      <c r="A28" s="54">
        <v>14</v>
      </c>
      <c r="B28" s="91" t="s">
        <v>21</v>
      </c>
      <c r="C28" s="92">
        <v>25000</v>
      </c>
      <c r="D28" s="241"/>
      <c r="E28" s="241"/>
      <c r="F28" s="241"/>
      <c r="G28" s="173"/>
      <c r="H28" s="92">
        <f t="shared" si="0"/>
        <v>25000</v>
      </c>
    </row>
    <row r="29" spans="1:8" x14ac:dyDescent="0.25">
      <c r="A29" s="54">
        <v>15</v>
      </c>
      <c r="B29" s="91" t="s">
        <v>209</v>
      </c>
      <c r="C29" s="92">
        <v>28000</v>
      </c>
      <c r="D29" s="241"/>
      <c r="E29" s="241"/>
      <c r="F29" s="241"/>
      <c r="G29" s="173"/>
      <c r="H29" s="92">
        <f t="shared" si="0"/>
        <v>28000</v>
      </c>
    </row>
    <row r="30" spans="1:8" x14ac:dyDescent="0.25">
      <c r="A30" s="54">
        <v>16</v>
      </c>
      <c r="B30" s="91" t="s">
        <v>210</v>
      </c>
      <c r="C30" s="92">
        <v>24000</v>
      </c>
      <c r="D30" s="241"/>
      <c r="E30" s="241"/>
      <c r="F30" s="241"/>
      <c r="G30" s="173"/>
      <c r="H30" s="92">
        <f t="shared" si="0"/>
        <v>24000</v>
      </c>
    </row>
    <row r="31" spans="1:8" x14ac:dyDescent="0.25">
      <c r="A31" s="54">
        <v>17</v>
      </c>
      <c r="B31" s="91" t="s">
        <v>22</v>
      </c>
      <c r="C31" s="92">
        <v>35000</v>
      </c>
      <c r="D31" s="241"/>
      <c r="E31" s="241"/>
      <c r="F31" s="241"/>
      <c r="G31" s="173"/>
      <c r="H31" s="92">
        <f t="shared" si="0"/>
        <v>35000</v>
      </c>
    </row>
    <row r="32" spans="1:8" x14ac:dyDescent="0.25">
      <c r="A32" s="54">
        <v>18</v>
      </c>
      <c r="B32" s="91" t="s">
        <v>211</v>
      </c>
      <c r="C32" s="92">
        <v>100000</v>
      </c>
      <c r="D32" s="241"/>
      <c r="E32" s="241"/>
      <c r="F32" s="241"/>
      <c r="G32" s="173"/>
      <c r="H32" s="92">
        <f t="shared" si="0"/>
        <v>100000</v>
      </c>
    </row>
    <row r="33" spans="1:8" x14ac:dyDescent="0.25">
      <c r="A33" s="54">
        <v>19</v>
      </c>
      <c r="B33" s="91" t="s">
        <v>23</v>
      </c>
      <c r="C33" s="92">
        <v>120000</v>
      </c>
      <c r="D33" s="241"/>
      <c r="E33" s="241"/>
      <c r="F33" s="241"/>
      <c r="G33" s="173"/>
      <c r="H33" s="92">
        <f t="shared" si="0"/>
        <v>120000</v>
      </c>
    </row>
    <row r="34" spans="1:8" x14ac:dyDescent="0.25">
      <c r="A34" s="54">
        <v>20</v>
      </c>
      <c r="B34" s="91" t="s">
        <v>212</v>
      </c>
      <c r="C34" s="92">
        <v>42000</v>
      </c>
      <c r="D34" s="241"/>
      <c r="E34" s="241"/>
      <c r="F34" s="241"/>
      <c r="G34" s="173"/>
      <c r="H34" s="92">
        <f t="shared" si="0"/>
        <v>42000</v>
      </c>
    </row>
    <row r="35" spans="1:8" x14ac:dyDescent="0.25">
      <c r="A35" s="54">
        <v>21</v>
      </c>
      <c r="B35" s="418" t="s">
        <v>213</v>
      </c>
      <c r="C35" s="92">
        <v>220000</v>
      </c>
      <c r="D35" s="241"/>
      <c r="E35" s="241"/>
      <c r="F35" s="241"/>
      <c r="G35" s="173"/>
      <c r="H35" s="92">
        <f t="shared" si="0"/>
        <v>220000</v>
      </c>
    </row>
    <row r="36" spans="1:8" x14ac:dyDescent="0.25">
      <c r="A36" s="54">
        <v>22</v>
      </c>
      <c r="B36" s="91" t="s">
        <v>214</v>
      </c>
      <c r="C36" s="92">
        <v>40000</v>
      </c>
      <c r="D36" s="241"/>
      <c r="E36" s="241"/>
      <c r="F36" s="241"/>
      <c r="G36" s="173"/>
      <c r="H36" s="92">
        <f t="shared" si="0"/>
        <v>40000</v>
      </c>
    </row>
    <row r="37" spans="1:8" x14ac:dyDescent="0.25">
      <c r="A37" s="54">
        <v>23</v>
      </c>
      <c r="B37" s="91" t="s">
        <v>215</v>
      </c>
      <c r="C37" s="92">
        <v>450000</v>
      </c>
      <c r="D37" s="241"/>
      <c r="E37" s="241"/>
      <c r="F37" s="241"/>
      <c r="G37" s="173"/>
      <c r="H37" s="92">
        <f t="shared" si="0"/>
        <v>450000</v>
      </c>
    </row>
    <row r="38" spans="1:8" x14ac:dyDescent="0.25">
      <c r="A38" s="54">
        <v>24</v>
      </c>
      <c r="B38" s="91" t="s">
        <v>216</v>
      </c>
      <c r="C38" s="92">
        <v>50000</v>
      </c>
      <c r="D38" s="241"/>
      <c r="E38" s="241"/>
      <c r="F38" s="241"/>
      <c r="G38" s="173"/>
      <c r="H38" s="92">
        <f t="shared" si="0"/>
        <v>50000</v>
      </c>
    </row>
    <row r="39" spans="1:8" x14ac:dyDescent="0.25">
      <c r="A39" s="54">
        <v>25</v>
      </c>
      <c r="B39" s="91" t="s">
        <v>217</v>
      </c>
      <c r="C39" s="92">
        <v>5000</v>
      </c>
      <c r="D39" s="241"/>
      <c r="E39" s="241"/>
      <c r="F39" s="241"/>
      <c r="G39" s="173"/>
      <c r="H39" s="92">
        <f t="shared" si="0"/>
        <v>5000</v>
      </c>
    </row>
    <row r="40" spans="1:8" x14ac:dyDescent="0.25">
      <c r="A40" s="54">
        <v>26</v>
      </c>
      <c r="B40" s="91" t="s">
        <v>218</v>
      </c>
      <c r="C40" s="92">
        <v>8000</v>
      </c>
      <c r="D40" s="241"/>
      <c r="E40" s="241"/>
      <c r="F40" s="241"/>
      <c r="G40" s="173"/>
      <c r="H40" s="92">
        <f t="shared" si="0"/>
        <v>8000</v>
      </c>
    </row>
    <row r="41" spans="1:8" x14ac:dyDescent="0.25">
      <c r="A41" s="54">
        <v>27</v>
      </c>
      <c r="B41" s="91" t="s">
        <v>219</v>
      </c>
      <c r="C41" s="92">
        <v>6000</v>
      </c>
      <c r="D41" s="241"/>
      <c r="E41" s="241"/>
      <c r="F41" s="241"/>
      <c r="G41" s="173"/>
      <c r="H41" s="92">
        <f t="shared" si="0"/>
        <v>6000</v>
      </c>
    </row>
    <row r="42" spans="1:8" x14ac:dyDescent="0.25">
      <c r="A42" s="54">
        <v>28</v>
      </c>
      <c r="B42" s="91" t="s">
        <v>220</v>
      </c>
      <c r="C42" s="92">
        <v>100000</v>
      </c>
      <c r="D42" s="241"/>
      <c r="E42" s="241"/>
      <c r="F42" s="241"/>
      <c r="G42" s="173"/>
      <c r="H42" s="92">
        <f t="shared" si="0"/>
        <v>100000</v>
      </c>
    </row>
    <row r="43" spans="1:8" x14ac:dyDescent="0.25">
      <c r="A43" s="54">
        <v>29</v>
      </c>
      <c r="B43" s="91" t="s">
        <v>24</v>
      </c>
      <c r="C43" s="92">
        <v>250000</v>
      </c>
      <c r="D43" s="241"/>
      <c r="E43" s="241"/>
      <c r="F43" s="241"/>
      <c r="G43" s="173"/>
      <c r="H43" s="92">
        <f t="shared" si="0"/>
        <v>250000</v>
      </c>
    </row>
    <row r="44" spans="1:8" x14ac:dyDescent="0.25">
      <c r="A44" s="54">
        <v>30</v>
      </c>
      <c r="B44" s="91" t="s">
        <v>25</v>
      </c>
      <c r="C44" s="92">
        <v>40000</v>
      </c>
      <c r="D44" s="241"/>
      <c r="E44" s="241"/>
      <c r="F44" s="241"/>
      <c r="G44" s="173"/>
      <c r="H44" s="92">
        <f t="shared" si="0"/>
        <v>40000</v>
      </c>
    </row>
    <row r="45" spans="1:8" x14ac:dyDescent="0.25">
      <c r="A45" s="54">
        <v>31</v>
      </c>
      <c r="B45" s="91" t="s">
        <v>26</v>
      </c>
      <c r="C45" s="92">
        <v>35000</v>
      </c>
      <c r="D45" s="241"/>
      <c r="E45" s="241"/>
      <c r="F45" s="241"/>
      <c r="G45" s="173"/>
      <c r="H45" s="92">
        <f t="shared" si="0"/>
        <v>35000</v>
      </c>
    </row>
    <row r="46" spans="1:8" x14ac:dyDescent="0.25">
      <c r="A46" s="54">
        <v>32</v>
      </c>
      <c r="B46" s="91" t="s">
        <v>27</v>
      </c>
      <c r="C46" s="92">
        <v>30000</v>
      </c>
      <c r="D46" s="241"/>
      <c r="E46" s="241"/>
      <c r="F46" s="241"/>
      <c r="G46" s="173"/>
      <c r="H46" s="92">
        <f t="shared" si="0"/>
        <v>30000</v>
      </c>
    </row>
    <row r="47" spans="1:8" x14ac:dyDescent="0.25">
      <c r="A47" s="54">
        <v>33</v>
      </c>
      <c r="B47" s="93" t="s">
        <v>28</v>
      </c>
      <c r="C47" s="92">
        <v>22000</v>
      </c>
      <c r="D47" s="241"/>
      <c r="E47" s="241"/>
      <c r="F47" s="241"/>
      <c r="G47" s="173"/>
      <c r="H47" s="92">
        <f t="shared" si="0"/>
        <v>22000</v>
      </c>
    </row>
    <row r="48" spans="1:8" x14ac:dyDescent="0.25">
      <c r="A48" s="54">
        <v>34</v>
      </c>
      <c r="B48" s="93" t="s">
        <v>29</v>
      </c>
      <c r="C48" s="92">
        <v>30000</v>
      </c>
      <c r="D48" s="241"/>
      <c r="E48" s="241"/>
      <c r="F48" s="241"/>
      <c r="G48" s="173"/>
      <c r="H48" s="92">
        <f t="shared" si="0"/>
        <v>30000</v>
      </c>
    </row>
    <row r="49" spans="1:8" x14ac:dyDescent="0.25">
      <c r="A49" s="54">
        <v>35</v>
      </c>
      <c r="B49" s="93" t="s">
        <v>221</v>
      </c>
      <c r="C49" s="92">
        <v>100000</v>
      </c>
      <c r="D49" s="241"/>
      <c r="E49" s="241"/>
      <c r="F49" s="241"/>
      <c r="G49" s="173"/>
      <c r="H49" s="92">
        <f t="shared" si="0"/>
        <v>100000</v>
      </c>
    </row>
    <row r="50" spans="1:8" x14ac:dyDescent="0.25">
      <c r="A50" s="54">
        <v>36</v>
      </c>
      <c r="B50" s="93" t="s">
        <v>222</v>
      </c>
      <c r="C50" s="92">
        <v>70000</v>
      </c>
      <c r="D50" s="241"/>
      <c r="E50" s="241"/>
      <c r="F50" s="241"/>
      <c r="G50" s="173"/>
      <c r="H50" s="92">
        <f t="shared" si="0"/>
        <v>70000</v>
      </c>
    </row>
    <row r="51" spans="1:8" x14ac:dyDescent="0.25">
      <c r="A51" s="54">
        <v>37</v>
      </c>
      <c r="B51" s="93" t="s">
        <v>30</v>
      </c>
      <c r="C51" s="92">
        <v>3600</v>
      </c>
      <c r="D51" s="241"/>
      <c r="E51" s="241"/>
      <c r="F51" s="241"/>
      <c r="G51" s="173"/>
      <c r="H51" s="92">
        <f t="shared" si="0"/>
        <v>3600</v>
      </c>
    </row>
    <row r="52" spans="1:8" x14ac:dyDescent="0.25">
      <c r="A52" s="54">
        <v>38</v>
      </c>
      <c r="B52" s="93" t="s">
        <v>31</v>
      </c>
      <c r="C52" s="92">
        <v>15000</v>
      </c>
      <c r="D52" s="241"/>
      <c r="E52" s="241"/>
      <c r="F52" s="241"/>
      <c r="G52" s="173"/>
      <c r="H52" s="92">
        <f t="shared" si="0"/>
        <v>15000</v>
      </c>
    </row>
    <row r="53" spans="1:8" x14ac:dyDescent="0.25">
      <c r="A53" s="54">
        <v>39</v>
      </c>
      <c r="B53" s="93" t="s">
        <v>223</v>
      </c>
      <c r="C53" s="92">
        <v>1000000</v>
      </c>
      <c r="D53" s="241"/>
      <c r="E53" s="241"/>
      <c r="F53" s="241"/>
      <c r="G53" s="173"/>
      <c r="H53" s="92">
        <f t="shared" si="0"/>
        <v>1000000</v>
      </c>
    </row>
    <row r="54" spans="1:8" x14ac:dyDescent="0.25">
      <c r="A54" s="54">
        <v>40</v>
      </c>
      <c r="B54" s="93" t="s">
        <v>224</v>
      </c>
      <c r="C54" s="92">
        <v>100000</v>
      </c>
      <c r="D54" s="241"/>
      <c r="E54" s="241"/>
      <c r="F54" s="241"/>
      <c r="G54" s="173"/>
      <c r="H54" s="92">
        <f t="shared" si="0"/>
        <v>100000</v>
      </c>
    </row>
    <row r="55" spans="1:8" x14ac:dyDescent="0.25">
      <c r="A55" s="54">
        <v>41</v>
      </c>
      <c r="B55" s="93" t="s">
        <v>32</v>
      </c>
      <c r="C55" s="92">
        <v>45000</v>
      </c>
      <c r="D55" s="241"/>
      <c r="E55" s="241"/>
      <c r="F55" s="241"/>
      <c r="G55" s="173"/>
      <c r="H55" s="92">
        <f t="shared" si="0"/>
        <v>45000</v>
      </c>
    </row>
    <row r="56" spans="1:8" ht="15.75" thickBot="1" x14ac:dyDescent="0.3">
      <c r="A56" s="54">
        <v>42</v>
      </c>
      <c r="B56" s="94" t="s">
        <v>225</v>
      </c>
      <c r="C56" s="95">
        <v>100000</v>
      </c>
      <c r="D56" s="241"/>
      <c r="E56" s="241"/>
      <c r="F56" s="241"/>
      <c r="G56" s="173"/>
      <c r="H56" s="92">
        <f t="shared" si="0"/>
        <v>100000</v>
      </c>
    </row>
    <row r="57" spans="1:8" ht="15.75" thickBot="1" x14ac:dyDescent="0.3">
      <c r="A57" s="50" t="s">
        <v>33</v>
      </c>
      <c r="B57" s="89" t="s">
        <v>34</v>
      </c>
      <c r="C57" s="153">
        <f>SUM(C58:C62)</f>
        <v>955000</v>
      </c>
      <c r="D57" s="217"/>
      <c r="E57" s="217"/>
      <c r="F57" s="217"/>
      <c r="G57" s="153"/>
      <c r="H57" s="153">
        <f>SUM(H58:H62)</f>
        <v>955000</v>
      </c>
    </row>
    <row r="58" spans="1:8" x14ac:dyDescent="0.25">
      <c r="A58" s="55">
        <v>1</v>
      </c>
      <c r="B58" s="96" t="s">
        <v>226</v>
      </c>
      <c r="C58" s="97">
        <v>500000</v>
      </c>
      <c r="D58" s="235"/>
      <c r="E58" s="235"/>
      <c r="F58" s="235"/>
      <c r="G58" s="242"/>
      <c r="H58" s="92">
        <f>+C58+G58</f>
        <v>500000</v>
      </c>
    </row>
    <row r="59" spans="1:8" x14ac:dyDescent="0.25">
      <c r="A59" s="55">
        <v>2</v>
      </c>
      <c r="B59" s="98" t="s">
        <v>35</v>
      </c>
      <c r="C59" s="92">
        <v>350000</v>
      </c>
      <c r="D59" s="235"/>
      <c r="E59" s="235"/>
      <c r="F59" s="235"/>
      <c r="G59" s="242"/>
      <c r="H59" s="92">
        <f>SUM(C59:G59)</f>
        <v>350000</v>
      </c>
    </row>
    <row r="60" spans="1:8" x14ac:dyDescent="0.25">
      <c r="A60" s="55">
        <v>3</v>
      </c>
      <c r="B60" s="98" t="s">
        <v>227</v>
      </c>
      <c r="C60" s="92">
        <v>35000</v>
      </c>
      <c r="D60" s="235"/>
      <c r="E60" s="235"/>
      <c r="F60" s="235"/>
      <c r="G60" s="242"/>
      <c r="H60" s="92">
        <f t="shared" ref="H60:H62" si="1">SUM(C60:G60)</f>
        <v>35000</v>
      </c>
    </row>
    <row r="61" spans="1:8" x14ac:dyDescent="0.25">
      <c r="A61" s="55">
        <v>4</v>
      </c>
      <c r="B61" s="98" t="s">
        <v>228</v>
      </c>
      <c r="C61" s="92">
        <v>50000</v>
      </c>
      <c r="D61" s="235"/>
      <c r="E61" s="235"/>
      <c r="F61" s="235"/>
      <c r="G61" s="242"/>
      <c r="H61" s="92">
        <f t="shared" si="1"/>
        <v>50000</v>
      </c>
    </row>
    <row r="62" spans="1:8" ht="15.75" thickBot="1" x14ac:dyDescent="0.3">
      <c r="A62" s="55">
        <v>5</v>
      </c>
      <c r="B62" s="98" t="s">
        <v>229</v>
      </c>
      <c r="C62" s="92">
        <v>20000</v>
      </c>
      <c r="D62" s="235"/>
      <c r="E62" s="235"/>
      <c r="F62" s="235"/>
      <c r="G62" s="242"/>
      <c r="H62" s="92">
        <f t="shared" si="1"/>
        <v>20000</v>
      </c>
    </row>
    <row r="63" spans="1:8" ht="15.75" thickBot="1" x14ac:dyDescent="0.3">
      <c r="A63" s="50" t="s">
        <v>36</v>
      </c>
      <c r="B63" s="89" t="s">
        <v>37</v>
      </c>
      <c r="C63" s="153">
        <f>SUM(C64:C71)</f>
        <v>2580000</v>
      </c>
      <c r="D63" s="217"/>
      <c r="E63" s="217"/>
      <c r="F63" s="217"/>
      <c r="G63" s="153"/>
      <c r="H63" s="153">
        <f>SUM(H64:H71)</f>
        <v>2580000</v>
      </c>
    </row>
    <row r="64" spans="1:8" x14ac:dyDescent="0.25">
      <c r="A64" s="56">
        <v>1</v>
      </c>
      <c r="B64" s="99" t="s">
        <v>230</v>
      </c>
      <c r="C64" s="97">
        <v>1500000</v>
      </c>
      <c r="D64" s="236"/>
      <c r="E64" s="243"/>
      <c r="F64" s="237"/>
      <c r="G64" s="243"/>
      <c r="H64" s="154">
        <f>+C64+G64</f>
        <v>1500000</v>
      </c>
    </row>
    <row r="65" spans="1:8" x14ac:dyDescent="0.25">
      <c r="A65" s="56">
        <v>2</v>
      </c>
      <c r="B65" s="100" t="s">
        <v>231</v>
      </c>
      <c r="C65" s="92">
        <v>250000</v>
      </c>
      <c r="D65" s="235"/>
      <c r="E65" s="243"/>
      <c r="F65" s="242"/>
      <c r="G65" s="243"/>
      <c r="H65" s="155">
        <f>SUM(C65:G65)</f>
        <v>250000</v>
      </c>
    </row>
    <row r="66" spans="1:8" x14ac:dyDescent="0.25">
      <c r="A66" s="56">
        <v>3</v>
      </c>
      <c r="B66" s="100" t="s">
        <v>344</v>
      </c>
      <c r="C66" s="92">
        <v>30000</v>
      </c>
      <c r="D66" s="235"/>
      <c r="E66" s="243"/>
      <c r="F66" s="242"/>
      <c r="G66" s="243"/>
      <c r="H66" s="155">
        <f t="shared" ref="H66:H70" si="2">SUM(C66:G66)</f>
        <v>30000</v>
      </c>
    </row>
    <row r="67" spans="1:8" x14ac:dyDescent="0.25">
      <c r="A67" s="56">
        <v>4</v>
      </c>
      <c r="B67" s="100" t="s">
        <v>38</v>
      </c>
      <c r="C67" s="92">
        <v>250000</v>
      </c>
      <c r="D67" s="235"/>
      <c r="E67" s="243"/>
      <c r="F67" s="242"/>
      <c r="G67" s="243"/>
      <c r="H67" s="155">
        <f t="shared" si="2"/>
        <v>250000</v>
      </c>
    </row>
    <row r="68" spans="1:8" x14ac:dyDescent="0.25">
      <c r="A68" s="56">
        <v>5</v>
      </c>
      <c r="B68" s="100" t="s">
        <v>39</v>
      </c>
      <c r="C68" s="92">
        <v>120000</v>
      </c>
      <c r="D68" s="235"/>
      <c r="E68" s="243"/>
      <c r="F68" s="242"/>
      <c r="G68" s="243"/>
      <c r="H68" s="155">
        <f t="shared" si="2"/>
        <v>120000</v>
      </c>
    </row>
    <row r="69" spans="1:8" x14ac:dyDescent="0.25">
      <c r="A69" s="56">
        <v>6</v>
      </c>
      <c r="B69" s="100" t="s">
        <v>345</v>
      </c>
      <c r="C69" s="92">
        <v>130000</v>
      </c>
      <c r="D69" s="235"/>
      <c r="E69" s="243"/>
      <c r="F69" s="242"/>
      <c r="G69" s="243"/>
      <c r="H69" s="155">
        <f t="shared" si="2"/>
        <v>130000</v>
      </c>
    </row>
    <row r="70" spans="1:8" x14ac:dyDescent="0.25">
      <c r="A70" s="56">
        <v>7</v>
      </c>
      <c r="B70" s="100" t="s">
        <v>232</v>
      </c>
      <c r="C70" s="92">
        <v>100000</v>
      </c>
      <c r="D70" s="235"/>
      <c r="E70" s="243"/>
      <c r="F70" s="242"/>
      <c r="G70" s="243"/>
      <c r="H70" s="155">
        <f t="shared" si="2"/>
        <v>100000</v>
      </c>
    </row>
    <row r="71" spans="1:8" ht="30.75" thickBot="1" x14ac:dyDescent="0.3">
      <c r="A71" s="138">
        <v>8</v>
      </c>
      <c r="B71" s="101" t="s">
        <v>346</v>
      </c>
      <c r="C71" s="92">
        <v>200000</v>
      </c>
      <c r="D71" s="238"/>
      <c r="E71" s="244"/>
      <c r="F71" s="239"/>
      <c r="G71" s="244"/>
      <c r="H71" s="152">
        <f>+C71</f>
        <v>200000</v>
      </c>
    </row>
    <row r="72" spans="1:8" ht="15.75" thickBot="1" x14ac:dyDescent="0.3">
      <c r="A72" s="50" t="s">
        <v>40</v>
      </c>
      <c r="B72" s="89" t="s">
        <v>41</v>
      </c>
      <c r="C72" s="153">
        <f>SUM(C73:C85)</f>
        <v>8001630</v>
      </c>
      <c r="D72" s="217"/>
      <c r="E72" s="217"/>
      <c r="F72" s="217"/>
      <c r="G72" s="153">
        <f>+G81</f>
        <v>4338000</v>
      </c>
      <c r="H72" s="153">
        <f>SUM(H73:H85)</f>
        <v>12339630</v>
      </c>
    </row>
    <row r="73" spans="1:8" x14ac:dyDescent="0.25">
      <c r="A73" s="55">
        <v>1</v>
      </c>
      <c r="B73" s="102" t="s">
        <v>42</v>
      </c>
      <c r="C73" s="97">
        <v>150000</v>
      </c>
      <c r="D73" s="235"/>
      <c r="E73" s="235"/>
      <c r="F73" s="235"/>
      <c r="G73" s="242"/>
      <c r="H73" s="156">
        <f>+C73+G73</f>
        <v>150000</v>
      </c>
    </row>
    <row r="74" spans="1:8" ht="30" x14ac:dyDescent="0.25">
      <c r="A74" s="55">
        <v>2</v>
      </c>
      <c r="B74" s="102" t="s">
        <v>43</v>
      </c>
      <c r="C74" s="92">
        <v>550000</v>
      </c>
      <c r="D74" s="235"/>
      <c r="E74" s="235"/>
      <c r="F74" s="235"/>
      <c r="G74" s="242"/>
      <c r="H74" s="156">
        <f>+C74+G74</f>
        <v>550000</v>
      </c>
    </row>
    <row r="75" spans="1:8" x14ac:dyDescent="0.25">
      <c r="A75" s="55">
        <v>3</v>
      </c>
      <c r="B75" s="102" t="s">
        <v>233</v>
      </c>
      <c r="C75" s="92">
        <v>550000</v>
      </c>
      <c r="D75" s="235"/>
      <c r="E75" s="235"/>
      <c r="F75" s="235"/>
      <c r="G75" s="242"/>
      <c r="H75" s="156">
        <f t="shared" ref="H75:H85" si="3">+C75+G75</f>
        <v>550000</v>
      </c>
    </row>
    <row r="76" spans="1:8" x14ac:dyDescent="0.25">
      <c r="A76" s="55">
        <v>4</v>
      </c>
      <c r="B76" s="102" t="s">
        <v>44</v>
      </c>
      <c r="C76" s="92">
        <v>43630</v>
      </c>
      <c r="D76" s="235"/>
      <c r="E76" s="235"/>
      <c r="F76" s="235"/>
      <c r="G76" s="242"/>
      <c r="H76" s="156">
        <f t="shared" si="3"/>
        <v>43630</v>
      </c>
    </row>
    <row r="77" spans="1:8" x14ac:dyDescent="0.25">
      <c r="A77" s="55">
        <v>5</v>
      </c>
      <c r="B77" s="102" t="s">
        <v>45</v>
      </c>
      <c r="C77" s="92">
        <v>100000</v>
      </c>
      <c r="D77" s="235"/>
      <c r="E77" s="235"/>
      <c r="F77" s="235"/>
      <c r="G77" s="242"/>
      <c r="H77" s="156">
        <f t="shared" si="3"/>
        <v>100000</v>
      </c>
    </row>
    <row r="78" spans="1:8" x14ac:dyDescent="0.25">
      <c r="A78" s="55">
        <v>6</v>
      </c>
      <c r="B78" s="102" t="s">
        <v>234</v>
      </c>
      <c r="C78" s="92">
        <v>10000</v>
      </c>
      <c r="D78" s="235"/>
      <c r="E78" s="235"/>
      <c r="F78" s="235"/>
      <c r="G78" s="242"/>
      <c r="H78" s="156">
        <f t="shared" si="3"/>
        <v>10000</v>
      </c>
    </row>
    <row r="79" spans="1:8" x14ac:dyDescent="0.25">
      <c r="A79" s="55">
        <v>7</v>
      </c>
      <c r="B79" s="102" t="s">
        <v>235</v>
      </c>
      <c r="C79" s="92">
        <v>100000</v>
      </c>
      <c r="D79" s="235"/>
      <c r="E79" s="235"/>
      <c r="F79" s="235"/>
      <c r="G79" s="242"/>
      <c r="H79" s="156">
        <f t="shared" si="3"/>
        <v>100000</v>
      </c>
    </row>
    <row r="80" spans="1:8" x14ac:dyDescent="0.25">
      <c r="A80" s="55">
        <v>8</v>
      </c>
      <c r="B80" s="102" t="s">
        <v>46</v>
      </c>
      <c r="C80" s="92">
        <v>105000</v>
      </c>
      <c r="D80" s="235"/>
      <c r="E80" s="235"/>
      <c r="F80" s="235"/>
      <c r="G80" s="242"/>
      <c r="H80" s="156">
        <f t="shared" si="3"/>
        <v>105000</v>
      </c>
    </row>
    <row r="81" spans="1:8" x14ac:dyDescent="0.25">
      <c r="A81" s="55">
        <v>9</v>
      </c>
      <c r="B81" s="93" t="s">
        <v>47</v>
      </c>
      <c r="C81" s="92">
        <v>3943000</v>
      </c>
      <c r="D81" s="235"/>
      <c r="E81" s="235"/>
      <c r="F81" s="235"/>
      <c r="G81" s="242">
        <v>4338000</v>
      </c>
      <c r="H81" s="156">
        <f t="shared" si="3"/>
        <v>8281000</v>
      </c>
    </row>
    <row r="82" spans="1:8" x14ac:dyDescent="0.25">
      <c r="A82" s="55">
        <v>10</v>
      </c>
      <c r="B82" s="102" t="s">
        <v>236</v>
      </c>
      <c r="C82" s="92">
        <v>1500000</v>
      </c>
      <c r="D82" s="235"/>
      <c r="E82" s="235"/>
      <c r="F82" s="235"/>
      <c r="G82" s="242"/>
      <c r="H82" s="156">
        <f t="shared" si="3"/>
        <v>1500000</v>
      </c>
    </row>
    <row r="83" spans="1:8" x14ac:dyDescent="0.25">
      <c r="A83" s="55">
        <v>11</v>
      </c>
      <c r="B83" s="102" t="s">
        <v>237</v>
      </c>
      <c r="C83" s="92">
        <v>700000</v>
      </c>
      <c r="D83" s="235"/>
      <c r="E83" s="235"/>
      <c r="F83" s="235"/>
      <c r="G83" s="242"/>
      <c r="H83" s="156">
        <f t="shared" si="3"/>
        <v>700000</v>
      </c>
    </row>
    <row r="84" spans="1:8" x14ac:dyDescent="0.25">
      <c r="A84" s="55">
        <v>12</v>
      </c>
      <c r="B84" s="102" t="s">
        <v>338</v>
      </c>
      <c r="C84" s="92">
        <v>50000</v>
      </c>
      <c r="D84" s="235"/>
      <c r="E84" s="235"/>
      <c r="F84" s="235"/>
      <c r="G84" s="242"/>
      <c r="H84" s="156">
        <f t="shared" si="3"/>
        <v>50000</v>
      </c>
    </row>
    <row r="85" spans="1:8" ht="15.75" thickBot="1" x14ac:dyDescent="0.3">
      <c r="A85" s="55">
        <v>13</v>
      </c>
      <c r="B85" s="102" t="s">
        <v>238</v>
      </c>
      <c r="C85" s="92">
        <v>200000</v>
      </c>
      <c r="D85" s="235"/>
      <c r="E85" s="235"/>
      <c r="F85" s="235"/>
      <c r="G85" s="242"/>
      <c r="H85" s="156">
        <f t="shared" si="3"/>
        <v>200000</v>
      </c>
    </row>
    <row r="86" spans="1:8" ht="15.75" thickBot="1" x14ac:dyDescent="0.3">
      <c r="A86" s="50" t="s">
        <v>48</v>
      </c>
      <c r="B86" s="88" t="s">
        <v>49</v>
      </c>
      <c r="C86" s="153">
        <f>SUM(C87:C90)</f>
        <v>324740</v>
      </c>
      <c r="D86" s="217"/>
      <c r="E86" s="217"/>
      <c r="F86" s="217"/>
      <c r="G86" s="153"/>
      <c r="H86" s="153">
        <f>SUM(H87:H90)</f>
        <v>324740</v>
      </c>
    </row>
    <row r="87" spans="1:8" x14ac:dyDescent="0.25">
      <c r="A87" s="57">
        <v>1</v>
      </c>
      <c r="B87" s="14" t="s">
        <v>347</v>
      </c>
      <c r="C87" s="92">
        <v>210000</v>
      </c>
      <c r="D87" s="245"/>
      <c r="E87" s="237"/>
      <c r="F87" s="245"/>
      <c r="G87" s="237"/>
      <c r="H87" s="157">
        <f>+C87+G87</f>
        <v>210000</v>
      </c>
    </row>
    <row r="88" spans="1:8" x14ac:dyDescent="0.25">
      <c r="A88" s="58">
        <v>2</v>
      </c>
      <c r="B88" s="103" t="s">
        <v>239</v>
      </c>
      <c r="C88" s="92">
        <v>55740</v>
      </c>
      <c r="D88" s="243"/>
      <c r="E88" s="242"/>
      <c r="F88" s="243"/>
      <c r="G88" s="242"/>
      <c r="H88" s="158">
        <f>+C88</f>
        <v>55740</v>
      </c>
    </row>
    <row r="89" spans="1:8" x14ac:dyDescent="0.25">
      <c r="A89" s="59">
        <v>3</v>
      </c>
      <c r="B89" s="103" t="s">
        <v>50</v>
      </c>
      <c r="C89" s="92">
        <v>50000</v>
      </c>
      <c r="D89" s="244"/>
      <c r="E89" s="239"/>
      <c r="F89" s="244"/>
      <c r="G89" s="239"/>
      <c r="H89" s="159">
        <f>+C89</f>
        <v>50000</v>
      </c>
    </row>
    <row r="90" spans="1:8" ht="30.75" thickBot="1" x14ac:dyDescent="0.3">
      <c r="A90" s="60">
        <v>4</v>
      </c>
      <c r="B90" s="103" t="s">
        <v>51</v>
      </c>
      <c r="C90" s="92">
        <v>9000</v>
      </c>
      <c r="D90" s="246"/>
      <c r="E90" s="247"/>
      <c r="F90" s="246"/>
      <c r="G90" s="247"/>
      <c r="H90" s="160">
        <f>+C90</f>
        <v>9000</v>
      </c>
    </row>
    <row r="91" spans="1:8" ht="15.75" thickBot="1" x14ac:dyDescent="0.3">
      <c r="A91" s="50" t="s">
        <v>52</v>
      </c>
      <c r="B91" s="89" t="s">
        <v>53</v>
      </c>
      <c r="C91" s="153">
        <f>SUM(C92:C103)</f>
        <v>980000</v>
      </c>
      <c r="D91" s="217"/>
      <c r="E91" s="217"/>
      <c r="F91" s="217"/>
      <c r="G91" s="153"/>
      <c r="H91" s="153">
        <f>+C91</f>
        <v>980000</v>
      </c>
    </row>
    <row r="92" spans="1:8" x14ac:dyDescent="0.25">
      <c r="A92" s="55">
        <v>1</v>
      </c>
      <c r="B92" s="15" t="s">
        <v>348</v>
      </c>
      <c r="C92" s="92">
        <v>20000</v>
      </c>
      <c r="D92" s="235"/>
      <c r="E92" s="235"/>
      <c r="F92" s="235"/>
      <c r="G92" s="242"/>
      <c r="H92" s="152">
        <f>+C92+G92</f>
        <v>20000</v>
      </c>
    </row>
    <row r="93" spans="1:8" x14ac:dyDescent="0.25">
      <c r="A93" s="55">
        <v>2</v>
      </c>
      <c r="B93" s="104" t="s">
        <v>240</v>
      </c>
      <c r="C93" s="92">
        <v>500000</v>
      </c>
      <c r="D93" s="235"/>
      <c r="E93" s="235"/>
      <c r="F93" s="235"/>
      <c r="G93" s="242"/>
      <c r="H93" s="152">
        <f>SUM(C93:G93)</f>
        <v>500000</v>
      </c>
    </row>
    <row r="94" spans="1:8" x14ac:dyDescent="0.25">
      <c r="A94" s="55">
        <v>3</v>
      </c>
      <c r="B94" s="104" t="s">
        <v>349</v>
      </c>
      <c r="C94" s="92">
        <v>15000</v>
      </c>
      <c r="D94" s="235"/>
      <c r="E94" s="235"/>
      <c r="F94" s="235"/>
      <c r="G94" s="242"/>
      <c r="H94" s="152">
        <f t="shared" ref="H94:H103" si="4">SUM(C94:G94)</f>
        <v>15000</v>
      </c>
    </row>
    <row r="95" spans="1:8" x14ac:dyDescent="0.25">
      <c r="A95" s="55">
        <v>4</v>
      </c>
      <c r="B95" s="104" t="s">
        <v>241</v>
      </c>
      <c r="C95" s="92">
        <v>110000</v>
      </c>
      <c r="D95" s="235"/>
      <c r="E95" s="235"/>
      <c r="F95" s="235"/>
      <c r="G95" s="242"/>
      <c r="H95" s="152">
        <f t="shared" si="4"/>
        <v>110000</v>
      </c>
    </row>
    <row r="96" spans="1:8" x14ac:dyDescent="0.25">
      <c r="A96" s="55">
        <v>5</v>
      </c>
      <c r="B96" s="104" t="s">
        <v>242</v>
      </c>
      <c r="C96" s="92">
        <v>100000</v>
      </c>
      <c r="D96" s="235"/>
      <c r="E96" s="235"/>
      <c r="F96" s="235"/>
      <c r="G96" s="242"/>
      <c r="H96" s="152">
        <f t="shared" si="4"/>
        <v>100000</v>
      </c>
    </row>
    <row r="97" spans="1:8" x14ac:dyDescent="0.25">
      <c r="A97" s="55">
        <v>6</v>
      </c>
      <c r="B97" s="104" t="s">
        <v>54</v>
      </c>
      <c r="C97" s="92">
        <v>50000</v>
      </c>
      <c r="D97" s="235"/>
      <c r="E97" s="235"/>
      <c r="F97" s="235"/>
      <c r="G97" s="242"/>
      <c r="H97" s="152">
        <f t="shared" si="4"/>
        <v>50000</v>
      </c>
    </row>
    <row r="98" spans="1:8" x14ac:dyDescent="0.25">
      <c r="A98" s="55">
        <v>7</v>
      </c>
      <c r="B98" s="15" t="s">
        <v>55</v>
      </c>
      <c r="C98" s="92">
        <v>30000</v>
      </c>
      <c r="D98" s="235"/>
      <c r="E98" s="235"/>
      <c r="F98" s="235"/>
      <c r="G98" s="242"/>
      <c r="H98" s="152">
        <f t="shared" si="4"/>
        <v>30000</v>
      </c>
    </row>
    <row r="99" spans="1:8" x14ac:dyDescent="0.25">
      <c r="A99" s="55">
        <v>8</v>
      </c>
      <c r="B99" s="105" t="s">
        <v>350</v>
      </c>
      <c r="C99" s="92">
        <v>25000</v>
      </c>
      <c r="D99" s="235"/>
      <c r="E99" s="235"/>
      <c r="F99" s="235"/>
      <c r="G99" s="242"/>
      <c r="H99" s="152">
        <f t="shared" si="4"/>
        <v>25000</v>
      </c>
    </row>
    <row r="100" spans="1:8" x14ac:dyDescent="0.25">
      <c r="A100" s="55">
        <v>9</v>
      </c>
      <c r="B100" s="105" t="s">
        <v>389</v>
      </c>
      <c r="C100" s="92">
        <v>50000</v>
      </c>
      <c r="D100" s="235"/>
      <c r="E100" s="235"/>
      <c r="F100" s="235"/>
      <c r="G100" s="242"/>
      <c r="H100" s="152">
        <f t="shared" si="4"/>
        <v>50000</v>
      </c>
    </row>
    <row r="101" spans="1:8" x14ac:dyDescent="0.25">
      <c r="A101" s="55">
        <v>10</v>
      </c>
      <c r="B101" s="105" t="s">
        <v>56</v>
      </c>
      <c r="C101" s="92">
        <v>50000</v>
      </c>
      <c r="D101" s="235"/>
      <c r="E101" s="235"/>
      <c r="F101" s="235"/>
      <c r="G101" s="242"/>
      <c r="H101" s="152">
        <f t="shared" si="4"/>
        <v>50000</v>
      </c>
    </row>
    <row r="102" spans="1:8" x14ac:dyDescent="0.25">
      <c r="A102" s="55">
        <v>11</v>
      </c>
      <c r="B102" s="105" t="s">
        <v>243</v>
      </c>
      <c r="C102" s="92">
        <v>20000</v>
      </c>
      <c r="D102" s="235"/>
      <c r="E102" s="235"/>
      <c r="F102" s="235"/>
      <c r="G102" s="242"/>
      <c r="H102" s="152">
        <f t="shared" si="4"/>
        <v>20000</v>
      </c>
    </row>
    <row r="103" spans="1:8" ht="15.75" thickBot="1" x14ac:dyDescent="0.3">
      <c r="A103" s="55">
        <v>12</v>
      </c>
      <c r="B103" s="106" t="s">
        <v>244</v>
      </c>
      <c r="C103" s="107">
        <v>10000</v>
      </c>
      <c r="D103" s="238"/>
      <c r="E103" s="238"/>
      <c r="F103" s="238"/>
      <c r="G103" s="239"/>
      <c r="H103" s="152">
        <f t="shared" si="4"/>
        <v>10000</v>
      </c>
    </row>
    <row r="104" spans="1:8" ht="15.75" thickBot="1" x14ac:dyDescent="0.3">
      <c r="A104" s="50" t="s">
        <v>57</v>
      </c>
      <c r="B104" s="89" t="s">
        <v>58</v>
      </c>
      <c r="C104" s="153">
        <f>+C105+C107+C106</f>
        <v>590000</v>
      </c>
      <c r="D104" s="217"/>
      <c r="E104" s="217"/>
      <c r="F104" s="217"/>
      <c r="G104" s="153"/>
      <c r="H104" s="153">
        <f>SUM(H105:H107)</f>
        <v>590000</v>
      </c>
    </row>
    <row r="105" spans="1:8" x14ac:dyDescent="0.25">
      <c r="A105" s="55">
        <v>1</v>
      </c>
      <c r="B105" s="108" t="s">
        <v>245</v>
      </c>
      <c r="C105" s="97">
        <v>500000</v>
      </c>
      <c r="D105" s="235"/>
      <c r="E105" s="235"/>
      <c r="F105" s="235"/>
      <c r="G105" s="242"/>
      <c r="H105" s="161">
        <f>+C105+G105</f>
        <v>500000</v>
      </c>
    </row>
    <row r="106" spans="1:8" x14ac:dyDescent="0.25">
      <c r="A106" s="55">
        <v>2</v>
      </c>
      <c r="B106" s="108" t="s">
        <v>59</v>
      </c>
      <c r="C106" s="92">
        <v>40000</v>
      </c>
      <c r="D106" s="235"/>
      <c r="E106" s="235"/>
      <c r="F106" s="235"/>
      <c r="G106" s="242"/>
      <c r="H106" s="161">
        <f>+C106</f>
        <v>40000</v>
      </c>
    </row>
    <row r="107" spans="1:8" ht="15.75" thickBot="1" x14ac:dyDescent="0.3">
      <c r="A107" s="54">
        <v>3</v>
      </c>
      <c r="B107" s="109" t="s">
        <v>60</v>
      </c>
      <c r="C107" s="92">
        <v>50000</v>
      </c>
      <c r="D107" s="238"/>
      <c r="E107" s="238"/>
      <c r="F107" s="238"/>
      <c r="G107" s="239"/>
      <c r="H107" s="161">
        <f>+C107+G107</f>
        <v>50000</v>
      </c>
    </row>
    <row r="108" spans="1:8" ht="15.75" thickBot="1" x14ac:dyDescent="0.3">
      <c r="A108" s="50" t="s">
        <v>61</v>
      </c>
      <c r="B108" s="89" t="s">
        <v>62</v>
      </c>
      <c r="C108" s="153">
        <f>SUM(C109:C130)</f>
        <v>430500</v>
      </c>
      <c r="D108" s="217"/>
      <c r="E108" s="217"/>
      <c r="F108" s="217"/>
      <c r="G108" s="153"/>
      <c r="H108" s="153">
        <f>+C108</f>
        <v>430500</v>
      </c>
    </row>
    <row r="109" spans="1:8" x14ac:dyDescent="0.25">
      <c r="A109" s="54">
        <v>1</v>
      </c>
      <c r="B109" s="16" t="s">
        <v>246</v>
      </c>
      <c r="C109" s="97">
        <v>219000</v>
      </c>
      <c r="D109" s="238"/>
      <c r="E109" s="238"/>
      <c r="F109" s="238"/>
      <c r="G109" s="239"/>
      <c r="H109" s="152">
        <f>+C109+G109</f>
        <v>219000</v>
      </c>
    </row>
    <row r="110" spans="1:8" x14ac:dyDescent="0.25">
      <c r="A110" s="54">
        <v>2</v>
      </c>
      <c r="B110" s="17" t="s">
        <v>63</v>
      </c>
      <c r="C110" s="92">
        <v>7500</v>
      </c>
      <c r="D110" s="238"/>
      <c r="E110" s="238"/>
      <c r="F110" s="238"/>
      <c r="G110" s="239"/>
      <c r="H110" s="152">
        <f>+C110</f>
        <v>7500</v>
      </c>
    </row>
    <row r="111" spans="1:8" x14ac:dyDescent="0.25">
      <c r="A111" s="54">
        <v>3</v>
      </c>
      <c r="B111" s="17" t="s">
        <v>64</v>
      </c>
      <c r="C111" s="92">
        <v>18000</v>
      </c>
      <c r="D111" s="238"/>
      <c r="E111" s="238"/>
      <c r="F111" s="238"/>
      <c r="G111" s="239"/>
      <c r="H111" s="152">
        <f t="shared" ref="H111:H130" si="5">+C111</f>
        <v>18000</v>
      </c>
    </row>
    <row r="112" spans="1:8" x14ac:dyDescent="0.25">
      <c r="A112" s="54">
        <v>4</v>
      </c>
      <c r="B112" s="17" t="s">
        <v>351</v>
      </c>
      <c r="C112" s="92">
        <v>3000</v>
      </c>
      <c r="D112" s="238"/>
      <c r="E112" s="238"/>
      <c r="F112" s="238"/>
      <c r="G112" s="239"/>
      <c r="H112" s="152">
        <f t="shared" si="5"/>
        <v>3000</v>
      </c>
    </row>
    <row r="113" spans="1:8" x14ac:dyDescent="0.25">
      <c r="A113" s="54">
        <v>5</v>
      </c>
      <c r="B113" s="17" t="s">
        <v>247</v>
      </c>
      <c r="C113" s="92">
        <v>25000</v>
      </c>
      <c r="D113" s="238"/>
      <c r="E113" s="238"/>
      <c r="F113" s="238"/>
      <c r="G113" s="239"/>
      <c r="H113" s="152">
        <f t="shared" si="5"/>
        <v>25000</v>
      </c>
    </row>
    <row r="114" spans="1:8" x14ac:dyDescent="0.25">
      <c r="A114" s="54">
        <v>6</v>
      </c>
      <c r="B114" s="17" t="s">
        <v>352</v>
      </c>
      <c r="C114" s="92">
        <v>15000</v>
      </c>
      <c r="D114" s="238"/>
      <c r="E114" s="238"/>
      <c r="F114" s="238"/>
      <c r="G114" s="239"/>
      <c r="H114" s="152">
        <f t="shared" si="5"/>
        <v>15000</v>
      </c>
    </row>
    <row r="115" spans="1:8" x14ac:dyDescent="0.25">
      <c r="A115" s="54">
        <v>7</v>
      </c>
      <c r="B115" s="17" t="s">
        <v>248</v>
      </c>
      <c r="C115" s="92">
        <v>5000</v>
      </c>
      <c r="D115" s="238"/>
      <c r="E115" s="238"/>
      <c r="F115" s="238"/>
      <c r="G115" s="239"/>
      <c r="H115" s="152">
        <f t="shared" si="5"/>
        <v>5000</v>
      </c>
    </row>
    <row r="116" spans="1:8" x14ac:dyDescent="0.25">
      <c r="A116" s="54">
        <v>8</v>
      </c>
      <c r="B116" s="18" t="s">
        <v>249</v>
      </c>
      <c r="C116" s="92">
        <v>2000</v>
      </c>
      <c r="D116" s="238"/>
      <c r="E116" s="238"/>
      <c r="F116" s="238"/>
      <c r="G116" s="239"/>
      <c r="H116" s="152">
        <f t="shared" si="5"/>
        <v>2000</v>
      </c>
    </row>
    <row r="117" spans="1:8" x14ac:dyDescent="0.25">
      <c r="A117" s="54">
        <v>9</v>
      </c>
      <c r="B117" s="17" t="s">
        <v>250</v>
      </c>
      <c r="C117" s="92">
        <v>2500</v>
      </c>
      <c r="D117" s="238"/>
      <c r="E117" s="238"/>
      <c r="F117" s="238"/>
      <c r="G117" s="239"/>
      <c r="H117" s="152">
        <f t="shared" si="5"/>
        <v>2500</v>
      </c>
    </row>
    <row r="118" spans="1:8" x14ac:dyDescent="0.25">
      <c r="A118" s="54">
        <v>10</v>
      </c>
      <c r="B118" s="17" t="s">
        <v>251</v>
      </c>
      <c r="C118" s="92">
        <v>30000</v>
      </c>
      <c r="D118" s="238"/>
      <c r="E118" s="238"/>
      <c r="F118" s="238"/>
      <c r="G118" s="239"/>
      <c r="H118" s="152">
        <f t="shared" si="5"/>
        <v>30000</v>
      </c>
    </row>
    <row r="119" spans="1:8" x14ac:dyDescent="0.25">
      <c r="A119" s="54">
        <v>11</v>
      </c>
      <c r="B119" s="17" t="s">
        <v>252</v>
      </c>
      <c r="C119" s="92">
        <v>1500</v>
      </c>
      <c r="D119" s="238"/>
      <c r="E119" s="238"/>
      <c r="F119" s="238"/>
      <c r="G119" s="239"/>
      <c r="H119" s="152">
        <f t="shared" si="5"/>
        <v>1500</v>
      </c>
    </row>
    <row r="120" spans="1:8" x14ac:dyDescent="0.25">
      <c r="A120" s="54">
        <v>12</v>
      </c>
      <c r="B120" s="17" t="s">
        <v>65</v>
      </c>
      <c r="C120" s="92">
        <v>6500</v>
      </c>
      <c r="D120" s="238"/>
      <c r="E120" s="238"/>
      <c r="F120" s="238"/>
      <c r="G120" s="239"/>
      <c r="H120" s="152">
        <f t="shared" si="5"/>
        <v>6500</v>
      </c>
    </row>
    <row r="121" spans="1:8" x14ac:dyDescent="0.25">
      <c r="A121" s="54">
        <v>13</v>
      </c>
      <c r="B121" s="17" t="s">
        <v>66</v>
      </c>
      <c r="C121" s="92">
        <v>2000</v>
      </c>
      <c r="D121" s="238"/>
      <c r="E121" s="238"/>
      <c r="F121" s="238"/>
      <c r="G121" s="239"/>
      <c r="H121" s="152">
        <f t="shared" si="5"/>
        <v>2000</v>
      </c>
    </row>
    <row r="122" spans="1:8" x14ac:dyDescent="0.25">
      <c r="A122" s="54">
        <v>14</v>
      </c>
      <c r="B122" s="17" t="s">
        <v>253</v>
      </c>
      <c r="C122" s="92">
        <v>5000</v>
      </c>
      <c r="D122" s="238"/>
      <c r="E122" s="238"/>
      <c r="F122" s="238"/>
      <c r="G122" s="239"/>
      <c r="H122" s="152">
        <f t="shared" si="5"/>
        <v>5000</v>
      </c>
    </row>
    <row r="123" spans="1:8" x14ac:dyDescent="0.25">
      <c r="A123" s="54">
        <v>15</v>
      </c>
      <c r="B123" s="19" t="s">
        <v>67</v>
      </c>
      <c r="C123" s="92">
        <v>2500</v>
      </c>
      <c r="D123" s="238"/>
      <c r="E123" s="238"/>
      <c r="F123" s="238"/>
      <c r="G123" s="239"/>
      <c r="H123" s="152">
        <f t="shared" si="5"/>
        <v>2500</v>
      </c>
    </row>
    <row r="124" spans="1:8" x14ac:dyDescent="0.25">
      <c r="A124" s="54">
        <v>16</v>
      </c>
      <c r="B124" s="19" t="s">
        <v>254</v>
      </c>
      <c r="C124" s="92">
        <v>3000</v>
      </c>
      <c r="D124" s="238"/>
      <c r="E124" s="238"/>
      <c r="F124" s="238"/>
      <c r="G124" s="239"/>
      <c r="H124" s="152">
        <f t="shared" si="5"/>
        <v>3000</v>
      </c>
    </row>
    <row r="125" spans="1:8" x14ac:dyDescent="0.25">
      <c r="A125" s="54">
        <v>17</v>
      </c>
      <c r="B125" s="19" t="s">
        <v>255</v>
      </c>
      <c r="C125" s="92">
        <v>15000</v>
      </c>
      <c r="D125" s="238"/>
      <c r="E125" s="238"/>
      <c r="F125" s="238"/>
      <c r="G125" s="239"/>
      <c r="H125" s="152">
        <f t="shared" si="5"/>
        <v>15000</v>
      </c>
    </row>
    <row r="126" spans="1:8" x14ac:dyDescent="0.25">
      <c r="A126" s="54">
        <v>18</v>
      </c>
      <c r="B126" s="19" t="s">
        <v>256</v>
      </c>
      <c r="C126" s="92">
        <v>5000</v>
      </c>
      <c r="D126" s="238"/>
      <c r="E126" s="238"/>
      <c r="F126" s="238"/>
      <c r="G126" s="239"/>
      <c r="H126" s="152">
        <f t="shared" si="5"/>
        <v>5000</v>
      </c>
    </row>
    <row r="127" spans="1:8" x14ac:dyDescent="0.25">
      <c r="A127" s="54">
        <v>19</v>
      </c>
      <c r="B127" s="19" t="s">
        <v>257</v>
      </c>
      <c r="C127" s="92">
        <v>1000</v>
      </c>
      <c r="D127" s="238"/>
      <c r="E127" s="238"/>
      <c r="F127" s="238"/>
      <c r="G127" s="239"/>
      <c r="H127" s="152">
        <f t="shared" si="5"/>
        <v>1000</v>
      </c>
    </row>
    <row r="128" spans="1:8" x14ac:dyDescent="0.25">
      <c r="A128" s="54">
        <v>20</v>
      </c>
      <c r="B128" s="19" t="s">
        <v>258</v>
      </c>
      <c r="C128" s="92">
        <v>7000</v>
      </c>
      <c r="D128" s="238"/>
      <c r="E128" s="238"/>
      <c r="F128" s="238"/>
      <c r="G128" s="239"/>
      <c r="H128" s="152">
        <f t="shared" si="5"/>
        <v>7000</v>
      </c>
    </row>
    <row r="129" spans="1:8" x14ac:dyDescent="0.25">
      <c r="A129" s="54">
        <v>21</v>
      </c>
      <c r="B129" s="19" t="s">
        <v>259</v>
      </c>
      <c r="C129" s="92">
        <v>45000</v>
      </c>
      <c r="D129" s="238"/>
      <c r="E129" s="238"/>
      <c r="F129" s="238"/>
      <c r="G129" s="239"/>
      <c r="H129" s="152">
        <f t="shared" si="5"/>
        <v>45000</v>
      </c>
    </row>
    <row r="130" spans="1:8" ht="15.75" thickBot="1" x14ac:dyDescent="0.3">
      <c r="A130" s="54">
        <v>22</v>
      </c>
      <c r="B130" s="20" t="s">
        <v>260</v>
      </c>
      <c r="C130" s="92">
        <v>10000</v>
      </c>
      <c r="D130" s="238"/>
      <c r="E130" s="238"/>
      <c r="F130" s="238"/>
      <c r="G130" s="239"/>
      <c r="H130" s="152">
        <f t="shared" si="5"/>
        <v>10000</v>
      </c>
    </row>
    <row r="131" spans="1:8" ht="15.75" thickBot="1" x14ac:dyDescent="0.3">
      <c r="A131" s="50" t="s">
        <v>68</v>
      </c>
      <c r="B131" s="89" t="s">
        <v>69</v>
      </c>
      <c r="C131" s="153">
        <f>SUM(C132:C134)</f>
        <v>50000</v>
      </c>
      <c r="D131" s="217"/>
      <c r="E131" s="217"/>
      <c r="F131" s="217"/>
      <c r="G131" s="153"/>
      <c r="H131" s="153">
        <f>SUM(H132:H134)</f>
        <v>50000</v>
      </c>
    </row>
    <row r="132" spans="1:8" x14ac:dyDescent="0.25">
      <c r="A132" s="54">
        <v>1</v>
      </c>
      <c r="B132" s="110" t="s">
        <v>261</v>
      </c>
      <c r="C132" s="97">
        <v>25000</v>
      </c>
      <c r="D132" s="238"/>
      <c r="E132" s="238"/>
      <c r="F132" s="238"/>
      <c r="G132" s="239"/>
      <c r="H132" s="162">
        <f>+C132+G132</f>
        <v>25000</v>
      </c>
    </row>
    <row r="133" spans="1:8" x14ac:dyDescent="0.25">
      <c r="A133" s="54">
        <v>2</v>
      </c>
      <c r="B133" s="111" t="s">
        <v>353</v>
      </c>
      <c r="C133" s="92">
        <v>20000</v>
      </c>
      <c r="D133" s="238"/>
      <c r="E133" s="238"/>
      <c r="F133" s="238"/>
      <c r="G133" s="239"/>
      <c r="H133" s="162">
        <f>SUM(C133:G133)</f>
        <v>20000</v>
      </c>
    </row>
    <row r="134" spans="1:8" ht="15.75" thickBot="1" x14ac:dyDescent="0.3">
      <c r="A134" s="54">
        <v>3</v>
      </c>
      <c r="B134" s="139" t="s">
        <v>262</v>
      </c>
      <c r="C134" s="107">
        <v>5000</v>
      </c>
      <c r="D134" s="238"/>
      <c r="E134" s="238"/>
      <c r="F134" s="238"/>
      <c r="G134" s="239"/>
      <c r="H134" s="162">
        <f>+C134+G134</f>
        <v>5000</v>
      </c>
    </row>
    <row r="135" spans="1:8" ht="15.75" thickBot="1" x14ac:dyDescent="0.3">
      <c r="A135" s="50" t="s">
        <v>70</v>
      </c>
      <c r="B135" s="89" t="s">
        <v>71</v>
      </c>
      <c r="C135" s="153">
        <f>SUM(C136:C150)</f>
        <v>2307130</v>
      </c>
      <c r="D135" s="217"/>
      <c r="E135" s="217"/>
      <c r="F135" s="217"/>
      <c r="G135" s="153"/>
      <c r="H135" s="153">
        <f>SUM(H136:H150)</f>
        <v>2307130</v>
      </c>
    </row>
    <row r="136" spans="1:8" x14ac:dyDescent="0.25">
      <c r="A136" s="53">
        <v>1</v>
      </c>
      <c r="B136" s="21" t="s">
        <v>72</v>
      </c>
      <c r="C136" s="92">
        <v>70000</v>
      </c>
      <c r="D136" s="236"/>
      <c r="E136" s="236"/>
      <c r="F136" s="236"/>
      <c r="G136" s="237"/>
      <c r="H136" s="163">
        <f>+C136+G136</f>
        <v>70000</v>
      </c>
    </row>
    <row r="137" spans="1:8" x14ac:dyDescent="0.25">
      <c r="A137" s="54">
        <v>2</v>
      </c>
      <c r="B137" s="21" t="s">
        <v>263</v>
      </c>
      <c r="C137" s="92">
        <v>1340000</v>
      </c>
      <c r="D137" s="238"/>
      <c r="E137" s="238"/>
      <c r="F137" s="238"/>
      <c r="G137" s="239"/>
      <c r="H137" s="164">
        <f>+C137+G137</f>
        <v>1340000</v>
      </c>
    </row>
    <row r="138" spans="1:8" x14ac:dyDescent="0.25">
      <c r="A138" s="54">
        <v>3</v>
      </c>
      <c r="B138" s="21" t="s">
        <v>264</v>
      </c>
      <c r="C138" s="92">
        <v>125000</v>
      </c>
      <c r="D138" s="238"/>
      <c r="E138" s="238"/>
      <c r="F138" s="238"/>
      <c r="G138" s="239"/>
      <c r="H138" s="164">
        <f t="shared" ref="H138:H150" si="6">+C138+G138</f>
        <v>125000</v>
      </c>
    </row>
    <row r="139" spans="1:8" x14ac:dyDescent="0.25">
      <c r="A139" s="54">
        <v>4</v>
      </c>
      <c r="B139" s="21" t="s">
        <v>265</v>
      </c>
      <c r="C139" s="92">
        <v>120000</v>
      </c>
      <c r="D139" s="238"/>
      <c r="E139" s="238"/>
      <c r="F139" s="238"/>
      <c r="G139" s="239"/>
      <c r="H139" s="164">
        <f t="shared" si="6"/>
        <v>120000</v>
      </c>
    </row>
    <row r="140" spans="1:8" x14ac:dyDescent="0.25">
      <c r="A140" s="54">
        <v>5</v>
      </c>
      <c r="B140" s="21" t="s">
        <v>266</v>
      </c>
      <c r="C140" s="92">
        <v>50000</v>
      </c>
      <c r="D140" s="238"/>
      <c r="E140" s="238"/>
      <c r="F140" s="238"/>
      <c r="G140" s="239"/>
      <c r="H140" s="164">
        <f t="shared" si="6"/>
        <v>50000</v>
      </c>
    </row>
    <row r="141" spans="1:8" x14ac:dyDescent="0.25">
      <c r="A141" s="54">
        <v>6</v>
      </c>
      <c r="B141" s="21" t="s">
        <v>267</v>
      </c>
      <c r="C141" s="92">
        <v>33000</v>
      </c>
      <c r="D141" s="238"/>
      <c r="E141" s="238"/>
      <c r="F141" s="238"/>
      <c r="G141" s="239"/>
      <c r="H141" s="164">
        <f t="shared" si="6"/>
        <v>33000</v>
      </c>
    </row>
    <row r="142" spans="1:8" x14ac:dyDescent="0.25">
      <c r="A142" s="54">
        <v>7</v>
      </c>
      <c r="B142" s="21" t="s">
        <v>268</v>
      </c>
      <c r="C142" s="92">
        <v>44630</v>
      </c>
      <c r="D142" s="238"/>
      <c r="E142" s="238"/>
      <c r="F142" s="238"/>
      <c r="G142" s="239"/>
      <c r="H142" s="164">
        <f t="shared" si="6"/>
        <v>44630</v>
      </c>
    </row>
    <row r="143" spans="1:8" x14ac:dyDescent="0.25">
      <c r="A143" s="54">
        <v>8</v>
      </c>
      <c r="B143" s="21" t="s">
        <v>269</v>
      </c>
      <c r="C143" s="92">
        <v>2000</v>
      </c>
      <c r="D143" s="238"/>
      <c r="E143" s="238"/>
      <c r="F143" s="238"/>
      <c r="G143" s="239"/>
      <c r="H143" s="164">
        <f t="shared" si="6"/>
        <v>2000</v>
      </c>
    </row>
    <row r="144" spans="1:8" x14ac:dyDescent="0.25">
      <c r="A144" s="54">
        <v>9</v>
      </c>
      <c r="B144" s="21" t="s">
        <v>270</v>
      </c>
      <c r="C144" s="92">
        <v>25000</v>
      </c>
      <c r="D144" s="238"/>
      <c r="E144" s="238"/>
      <c r="F144" s="238"/>
      <c r="G144" s="239"/>
      <c r="H144" s="164">
        <f t="shared" si="6"/>
        <v>25000</v>
      </c>
    </row>
    <row r="145" spans="1:8" x14ac:dyDescent="0.25">
      <c r="A145" s="54">
        <v>10</v>
      </c>
      <c r="B145" s="21" t="s">
        <v>271</v>
      </c>
      <c r="C145" s="92">
        <v>2500</v>
      </c>
      <c r="D145" s="238"/>
      <c r="E145" s="238"/>
      <c r="F145" s="238"/>
      <c r="G145" s="239"/>
      <c r="H145" s="164">
        <f t="shared" si="6"/>
        <v>2500</v>
      </c>
    </row>
    <row r="146" spans="1:8" x14ac:dyDescent="0.25">
      <c r="A146" s="54">
        <v>11</v>
      </c>
      <c r="B146" s="21" t="s">
        <v>272</v>
      </c>
      <c r="C146" s="92">
        <v>15000</v>
      </c>
      <c r="D146" s="238"/>
      <c r="E146" s="238"/>
      <c r="F146" s="238"/>
      <c r="G146" s="239"/>
      <c r="H146" s="164">
        <f t="shared" si="6"/>
        <v>15000</v>
      </c>
    </row>
    <row r="147" spans="1:8" x14ac:dyDescent="0.25">
      <c r="A147" s="54">
        <v>12</v>
      </c>
      <c r="B147" s="21" t="s">
        <v>354</v>
      </c>
      <c r="C147" s="92">
        <v>200000</v>
      </c>
      <c r="D147" s="238"/>
      <c r="E147" s="238"/>
      <c r="F147" s="238"/>
      <c r="G147" s="239"/>
      <c r="H147" s="164">
        <f t="shared" si="6"/>
        <v>200000</v>
      </c>
    </row>
    <row r="148" spans="1:8" x14ac:dyDescent="0.25">
      <c r="A148" s="54">
        <v>13</v>
      </c>
      <c r="B148" s="21" t="s">
        <v>73</v>
      </c>
      <c r="C148" s="92">
        <v>25000</v>
      </c>
      <c r="D148" s="238"/>
      <c r="E148" s="238"/>
      <c r="F148" s="238"/>
      <c r="G148" s="239"/>
      <c r="H148" s="164">
        <f t="shared" si="6"/>
        <v>25000</v>
      </c>
    </row>
    <row r="149" spans="1:8" x14ac:dyDescent="0.25">
      <c r="A149" s="54">
        <v>14</v>
      </c>
      <c r="B149" s="21" t="s">
        <v>355</v>
      </c>
      <c r="C149" s="92">
        <v>240000</v>
      </c>
      <c r="D149" s="238"/>
      <c r="E149" s="238"/>
      <c r="F149" s="238"/>
      <c r="G149" s="239"/>
      <c r="H149" s="164">
        <f t="shared" si="6"/>
        <v>240000</v>
      </c>
    </row>
    <row r="150" spans="1:8" ht="15.75" thickBot="1" x14ac:dyDescent="0.3">
      <c r="A150" s="54">
        <v>15</v>
      </c>
      <c r="B150" s="21" t="s">
        <v>273</v>
      </c>
      <c r="C150" s="92">
        <v>15000</v>
      </c>
      <c r="D150" s="238"/>
      <c r="E150" s="238"/>
      <c r="F150" s="238"/>
      <c r="G150" s="239"/>
      <c r="H150" s="164">
        <f t="shared" si="6"/>
        <v>15000</v>
      </c>
    </row>
    <row r="151" spans="1:8" ht="15.75" thickBot="1" x14ac:dyDescent="0.3">
      <c r="A151" s="52" t="s">
        <v>74</v>
      </c>
      <c r="B151" s="39" t="s">
        <v>75</v>
      </c>
      <c r="C151" s="165">
        <f>SUM(C152:C157)</f>
        <v>1800000</v>
      </c>
      <c r="D151" s="248"/>
      <c r="E151" s="248"/>
      <c r="F151" s="248"/>
      <c r="G151" s="165"/>
      <c r="H151" s="165">
        <f>SUM(H152:H157)</f>
        <v>1800000</v>
      </c>
    </row>
    <row r="152" spans="1:8" x14ac:dyDescent="0.25">
      <c r="A152" s="55">
        <v>1</v>
      </c>
      <c r="B152" s="112" t="s">
        <v>76</v>
      </c>
      <c r="C152" s="166">
        <v>750000</v>
      </c>
      <c r="D152" s="235"/>
      <c r="E152" s="235"/>
      <c r="F152" s="235"/>
      <c r="G152" s="242"/>
      <c r="H152" s="166">
        <f>+C152+G152</f>
        <v>750000</v>
      </c>
    </row>
    <row r="153" spans="1:8" x14ac:dyDescent="0.25">
      <c r="A153" s="54">
        <v>2</v>
      </c>
      <c r="B153" s="113" t="s">
        <v>77</v>
      </c>
      <c r="C153" s="167">
        <v>510000</v>
      </c>
      <c r="D153" s="238"/>
      <c r="E153" s="238"/>
      <c r="F153" s="238"/>
      <c r="G153" s="239"/>
      <c r="H153" s="167">
        <f>+C153+G153</f>
        <v>510000</v>
      </c>
    </row>
    <row r="154" spans="1:8" x14ac:dyDescent="0.25">
      <c r="A154" s="54">
        <v>3</v>
      </c>
      <c r="B154" s="113" t="s">
        <v>188</v>
      </c>
      <c r="C154" s="167">
        <v>250000</v>
      </c>
      <c r="D154" s="238"/>
      <c r="E154" s="238"/>
      <c r="F154" s="238"/>
      <c r="G154" s="239"/>
      <c r="H154" s="167">
        <f t="shared" ref="H154:H157" si="7">+C154+G154</f>
        <v>250000</v>
      </c>
    </row>
    <row r="155" spans="1:8" x14ac:dyDescent="0.25">
      <c r="A155" s="54">
        <v>4</v>
      </c>
      <c r="B155" s="113" t="s">
        <v>78</v>
      </c>
      <c r="C155" s="167">
        <v>120000</v>
      </c>
      <c r="D155" s="238"/>
      <c r="E155" s="238"/>
      <c r="F155" s="238"/>
      <c r="G155" s="239"/>
      <c r="H155" s="167">
        <f t="shared" si="7"/>
        <v>120000</v>
      </c>
    </row>
    <row r="156" spans="1:8" x14ac:dyDescent="0.25">
      <c r="A156" s="54">
        <v>5</v>
      </c>
      <c r="B156" s="113" t="s">
        <v>79</v>
      </c>
      <c r="C156" s="167">
        <v>100000</v>
      </c>
      <c r="D156" s="238"/>
      <c r="E156" s="238"/>
      <c r="F156" s="238"/>
      <c r="G156" s="239"/>
      <c r="H156" s="167">
        <f t="shared" si="7"/>
        <v>100000</v>
      </c>
    </row>
    <row r="157" spans="1:8" ht="15.75" thickBot="1" x14ac:dyDescent="0.3">
      <c r="A157" s="61">
        <v>6</v>
      </c>
      <c r="B157" s="114" t="s">
        <v>80</v>
      </c>
      <c r="C157" s="167">
        <v>70000</v>
      </c>
      <c r="D157" s="249"/>
      <c r="E157" s="249"/>
      <c r="F157" s="249"/>
      <c r="G157" s="250"/>
      <c r="H157" s="167">
        <f t="shared" si="7"/>
        <v>70000</v>
      </c>
    </row>
    <row r="158" spans="1:8" ht="15.75" thickBot="1" x14ac:dyDescent="0.3">
      <c r="A158" s="52" t="s">
        <v>81</v>
      </c>
      <c r="B158" s="39" t="s">
        <v>82</v>
      </c>
      <c r="C158" s="168">
        <f>+C159+C162+C204+C224+C238+C245+C256+C258+C220</f>
        <v>23861825</v>
      </c>
      <c r="D158" s="251"/>
      <c r="E158" s="251"/>
      <c r="F158" s="168">
        <f>+F204</f>
        <v>2000000</v>
      </c>
      <c r="G158" s="168">
        <f>+G159+G162+G204+G224+G238+G245+G256+G258+G220</f>
        <v>27615167</v>
      </c>
      <c r="H158" s="168">
        <f>SUM(C158:G158)</f>
        <v>53476992</v>
      </c>
    </row>
    <row r="159" spans="1:8" ht="15.75" thickBot="1" x14ac:dyDescent="0.3">
      <c r="A159" s="62" t="s">
        <v>83</v>
      </c>
      <c r="B159" s="88" t="s">
        <v>84</v>
      </c>
      <c r="C159" s="169">
        <f>SUM(C160:C161)</f>
        <v>200000</v>
      </c>
      <c r="D159" s="252"/>
      <c r="E159" s="252"/>
      <c r="F159" s="253"/>
      <c r="G159" s="254">
        <f>SUM(G160:G161)</f>
        <v>350000</v>
      </c>
      <c r="H159" s="169">
        <f>+G159+C159</f>
        <v>550000</v>
      </c>
    </row>
    <row r="160" spans="1:8" x14ac:dyDescent="0.25">
      <c r="A160" s="63">
        <v>1</v>
      </c>
      <c r="B160" s="4" t="s">
        <v>356</v>
      </c>
      <c r="C160" s="256">
        <v>100000</v>
      </c>
      <c r="D160" s="215"/>
      <c r="E160" s="215"/>
      <c r="F160" s="255"/>
      <c r="G160" s="256">
        <v>200000</v>
      </c>
      <c r="H160" s="171">
        <f>+C160+G160</f>
        <v>300000</v>
      </c>
    </row>
    <row r="161" spans="1:8" ht="15.75" thickBot="1" x14ac:dyDescent="0.3">
      <c r="A161" s="63">
        <v>2</v>
      </c>
      <c r="B161" s="3" t="s">
        <v>85</v>
      </c>
      <c r="C161" s="186">
        <v>100000</v>
      </c>
      <c r="D161" s="215"/>
      <c r="E161" s="215"/>
      <c r="F161" s="255"/>
      <c r="G161" s="186">
        <v>150000</v>
      </c>
      <c r="H161" s="172">
        <f>+C161+G161</f>
        <v>250000</v>
      </c>
    </row>
    <row r="162" spans="1:8" ht="15.75" thickBot="1" x14ac:dyDescent="0.3">
      <c r="A162" s="62" t="s">
        <v>86</v>
      </c>
      <c r="B162" s="88" t="s">
        <v>49</v>
      </c>
      <c r="C162" s="169">
        <f>SUM(C163:C203)</f>
        <v>15731825</v>
      </c>
      <c r="D162" s="252"/>
      <c r="E162" s="252"/>
      <c r="F162" s="257"/>
      <c r="G162" s="169">
        <f>SUM(G163:G203)</f>
        <v>14792167</v>
      </c>
      <c r="H162" s="169">
        <f>C162+G162</f>
        <v>30523992</v>
      </c>
    </row>
    <row r="163" spans="1:8" x14ac:dyDescent="0.25">
      <c r="A163" s="64">
        <v>1</v>
      </c>
      <c r="B163" s="383" t="s">
        <v>274</v>
      </c>
      <c r="C163" s="392">
        <v>500000</v>
      </c>
      <c r="D163" s="170"/>
      <c r="E163" s="170"/>
      <c r="F163" s="170"/>
      <c r="G163" s="221">
        <v>500000</v>
      </c>
      <c r="H163" s="170">
        <f>+C163+G163</f>
        <v>1000000</v>
      </c>
    </row>
    <row r="164" spans="1:8" x14ac:dyDescent="0.25">
      <c r="A164" s="65">
        <v>2</v>
      </c>
      <c r="B164" s="384" t="s">
        <v>275</v>
      </c>
      <c r="C164" s="393">
        <v>31825</v>
      </c>
      <c r="D164" s="173"/>
      <c r="E164" s="173"/>
      <c r="F164" s="173"/>
      <c r="G164" s="380">
        <v>187267</v>
      </c>
      <c r="H164" s="173">
        <f>+C164+G164</f>
        <v>219092</v>
      </c>
    </row>
    <row r="165" spans="1:8" x14ac:dyDescent="0.25">
      <c r="A165" s="65">
        <v>3</v>
      </c>
      <c r="B165" s="384" t="s">
        <v>276</v>
      </c>
      <c r="C165" s="393">
        <v>500000</v>
      </c>
      <c r="D165" s="173"/>
      <c r="E165" s="173"/>
      <c r="F165" s="173"/>
      <c r="G165" s="380">
        <v>566205</v>
      </c>
      <c r="H165" s="173">
        <f t="shared" ref="H165:H173" si="8">+C165+G165</f>
        <v>1066205</v>
      </c>
    </row>
    <row r="166" spans="1:8" x14ac:dyDescent="0.25">
      <c r="A166" s="65">
        <v>4</v>
      </c>
      <c r="B166" s="384" t="s">
        <v>277</v>
      </c>
      <c r="C166" s="393">
        <v>5000000</v>
      </c>
      <c r="D166" s="173"/>
      <c r="E166" s="173"/>
      <c r="F166" s="173"/>
      <c r="G166" s="380">
        <v>2000000</v>
      </c>
      <c r="H166" s="173">
        <f t="shared" si="8"/>
        <v>7000000</v>
      </c>
    </row>
    <row r="167" spans="1:8" x14ac:dyDescent="0.25">
      <c r="A167" s="65">
        <v>5</v>
      </c>
      <c r="B167" s="384" t="s">
        <v>278</v>
      </c>
      <c r="C167" s="393">
        <v>1000000</v>
      </c>
      <c r="D167" s="173"/>
      <c r="E167" s="173"/>
      <c r="F167" s="173"/>
      <c r="G167" s="380">
        <v>1161589</v>
      </c>
      <c r="H167" s="173">
        <f t="shared" si="8"/>
        <v>2161589</v>
      </c>
    </row>
    <row r="168" spans="1:8" x14ac:dyDescent="0.25">
      <c r="A168" s="65">
        <v>6</v>
      </c>
      <c r="B168" s="384" t="s">
        <v>357</v>
      </c>
      <c r="C168" s="393">
        <v>200000</v>
      </c>
      <c r="D168" s="173"/>
      <c r="E168" s="173"/>
      <c r="F168" s="173"/>
      <c r="G168" s="380">
        <v>1285137.96</v>
      </c>
      <c r="H168" s="173">
        <v>1485137.96</v>
      </c>
    </row>
    <row r="169" spans="1:8" x14ac:dyDescent="0.25">
      <c r="A169" s="65">
        <v>7</v>
      </c>
      <c r="B169" s="385" t="s">
        <v>87</v>
      </c>
      <c r="C169" s="393">
        <v>200000</v>
      </c>
      <c r="D169" s="173"/>
      <c r="E169" s="173"/>
      <c r="F169" s="173"/>
      <c r="G169" s="380">
        <v>200000</v>
      </c>
      <c r="H169" s="173">
        <f t="shared" si="8"/>
        <v>400000</v>
      </c>
    </row>
    <row r="170" spans="1:8" x14ac:dyDescent="0.25">
      <c r="A170" s="65">
        <v>8</v>
      </c>
      <c r="B170" s="385" t="s">
        <v>88</v>
      </c>
      <c r="C170" s="393"/>
      <c r="D170" s="173"/>
      <c r="E170" s="173"/>
      <c r="F170" s="173"/>
      <c r="G170" s="380">
        <v>100000</v>
      </c>
      <c r="H170" s="173">
        <f t="shared" si="8"/>
        <v>100000</v>
      </c>
    </row>
    <row r="171" spans="1:8" x14ac:dyDescent="0.25">
      <c r="A171" s="65">
        <v>9</v>
      </c>
      <c r="B171" s="385" t="s">
        <v>89</v>
      </c>
      <c r="C171" s="393">
        <v>400000</v>
      </c>
      <c r="D171" s="173"/>
      <c r="E171" s="173"/>
      <c r="F171" s="173"/>
      <c r="G171" s="380">
        <v>200000</v>
      </c>
      <c r="H171" s="173">
        <f t="shared" si="8"/>
        <v>600000</v>
      </c>
    </row>
    <row r="172" spans="1:8" ht="30" x14ac:dyDescent="0.25">
      <c r="A172" s="140">
        <v>10</v>
      </c>
      <c r="B172" s="385" t="s">
        <v>279</v>
      </c>
      <c r="C172" s="393">
        <v>200000</v>
      </c>
      <c r="D172" s="173"/>
      <c r="E172" s="173"/>
      <c r="F172" s="173"/>
      <c r="G172" s="380">
        <v>200000</v>
      </c>
      <c r="H172" s="173">
        <f t="shared" si="8"/>
        <v>400000</v>
      </c>
    </row>
    <row r="173" spans="1:8" x14ac:dyDescent="0.25">
      <c r="A173" s="382">
        <v>11</v>
      </c>
      <c r="B173" s="385" t="s">
        <v>90</v>
      </c>
      <c r="C173" s="393">
        <v>500000</v>
      </c>
      <c r="D173" s="173"/>
      <c r="E173" s="173"/>
      <c r="F173" s="173"/>
      <c r="G173" s="380">
        <v>100000</v>
      </c>
      <c r="H173" s="173">
        <f t="shared" si="8"/>
        <v>600000</v>
      </c>
    </row>
    <row r="174" spans="1:8" x14ac:dyDescent="0.25">
      <c r="A174" s="382">
        <v>12</v>
      </c>
      <c r="B174" s="385" t="s">
        <v>91</v>
      </c>
      <c r="C174" s="393">
        <v>100000</v>
      </c>
      <c r="D174" s="173"/>
      <c r="E174" s="173"/>
      <c r="F174" s="173"/>
      <c r="G174" s="380">
        <v>100000</v>
      </c>
      <c r="H174" s="173">
        <f>+C174+G174</f>
        <v>200000</v>
      </c>
    </row>
    <row r="175" spans="1:8" x14ac:dyDescent="0.25">
      <c r="A175" s="382">
        <v>13</v>
      </c>
      <c r="B175" s="385" t="s">
        <v>358</v>
      </c>
      <c r="C175" s="393">
        <v>200000</v>
      </c>
      <c r="D175" s="173"/>
      <c r="E175" s="173"/>
      <c r="F175" s="173"/>
      <c r="G175" s="380">
        <v>200000</v>
      </c>
      <c r="H175" s="173">
        <f t="shared" ref="H175:H190" si="9">+C175+G175</f>
        <v>400000</v>
      </c>
    </row>
    <row r="176" spans="1:8" x14ac:dyDescent="0.25">
      <c r="A176" s="382">
        <v>14</v>
      </c>
      <c r="B176" s="385" t="s">
        <v>92</v>
      </c>
      <c r="C176" s="393">
        <v>1500000</v>
      </c>
      <c r="D176" s="173"/>
      <c r="E176" s="173"/>
      <c r="F176" s="173"/>
      <c r="G176" s="380">
        <v>500000</v>
      </c>
      <c r="H176" s="173">
        <f t="shared" si="9"/>
        <v>2000000</v>
      </c>
    </row>
    <row r="177" spans="1:10" x14ac:dyDescent="0.25">
      <c r="A177" s="382">
        <v>15</v>
      </c>
      <c r="B177" s="385" t="s">
        <v>93</v>
      </c>
      <c r="C177" s="393">
        <v>100000</v>
      </c>
      <c r="D177" s="173"/>
      <c r="E177" s="173"/>
      <c r="F177" s="173"/>
      <c r="G177" s="380">
        <v>150000</v>
      </c>
      <c r="H177" s="173">
        <f t="shared" si="9"/>
        <v>250000</v>
      </c>
    </row>
    <row r="178" spans="1:10" x14ac:dyDescent="0.25">
      <c r="A178" s="63">
        <v>16</v>
      </c>
      <c r="B178" s="385" t="s">
        <v>359</v>
      </c>
      <c r="C178" s="393"/>
      <c r="D178" s="173"/>
      <c r="E178" s="173"/>
      <c r="F178" s="173"/>
      <c r="G178" s="380">
        <v>78600</v>
      </c>
      <c r="H178" s="173">
        <f t="shared" si="9"/>
        <v>78600</v>
      </c>
    </row>
    <row r="179" spans="1:10" x14ac:dyDescent="0.25">
      <c r="A179" s="65">
        <v>17</v>
      </c>
      <c r="B179" s="386" t="s">
        <v>360</v>
      </c>
      <c r="C179" s="393">
        <v>100000</v>
      </c>
      <c r="D179" s="173"/>
      <c r="E179" s="173"/>
      <c r="F179" s="173"/>
      <c r="G179" s="380">
        <v>100000</v>
      </c>
      <c r="H179" s="173">
        <f t="shared" si="9"/>
        <v>200000</v>
      </c>
    </row>
    <row r="180" spans="1:10" x14ac:dyDescent="0.25">
      <c r="A180" s="65">
        <v>18</v>
      </c>
      <c r="B180" s="385" t="s">
        <v>94</v>
      </c>
      <c r="C180" s="393">
        <v>200000</v>
      </c>
      <c r="D180" s="173"/>
      <c r="E180" s="173"/>
      <c r="F180" s="173"/>
      <c r="G180" s="380">
        <v>200000</v>
      </c>
      <c r="H180" s="173">
        <f t="shared" si="9"/>
        <v>400000</v>
      </c>
    </row>
    <row r="181" spans="1:10" x14ac:dyDescent="0.25">
      <c r="A181" s="65">
        <v>19</v>
      </c>
      <c r="B181" s="385" t="s">
        <v>95</v>
      </c>
      <c r="C181" s="393">
        <v>100000</v>
      </c>
      <c r="D181" s="173"/>
      <c r="E181" s="173"/>
      <c r="F181" s="173"/>
      <c r="G181" s="380">
        <v>100000</v>
      </c>
      <c r="H181" s="173">
        <f t="shared" si="9"/>
        <v>200000</v>
      </c>
    </row>
    <row r="182" spans="1:10" x14ac:dyDescent="0.25">
      <c r="A182" s="65">
        <v>20</v>
      </c>
      <c r="B182" s="387" t="s">
        <v>280</v>
      </c>
      <c r="C182" s="393">
        <v>100000</v>
      </c>
      <c r="D182" s="173"/>
      <c r="E182" s="173"/>
      <c r="F182" s="173"/>
      <c r="G182" s="380">
        <v>100000</v>
      </c>
      <c r="H182" s="173">
        <f t="shared" si="9"/>
        <v>200000</v>
      </c>
      <c r="J182" s="234"/>
    </row>
    <row r="183" spans="1:10" x14ac:dyDescent="0.25">
      <c r="A183" s="65">
        <v>21</v>
      </c>
      <c r="B183" s="386" t="s">
        <v>96</v>
      </c>
      <c r="C183" s="393"/>
      <c r="D183" s="173"/>
      <c r="E183" s="173"/>
      <c r="F183" s="173"/>
      <c r="G183" s="380">
        <v>100000</v>
      </c>
      <c r="H183" s="173">
        <f t="shared" si="9"/>
        <v>100000</v>
      </c>
    </row>
    <row r="184" spans="1:10" x14ac:dyDescent="0.25">
      <c r="A184" s="65">
        <v>22</v>
      </c>
      <c r="B184" s="388" t="s">
        <v>281</v>
      </c>
      <c r="C184" s="393"/>
      <c r="D184" s="173"/>
      <c r="E184" s="173"/>
      <c r="F184" s="173"/>
      <c r="G184" s="380">
        <v>200000</v>
      </c>
      <c r="H184" s="173">
        <f t="shared" si="9"/>
        <v>200000</v>
      </c>
    </row>
    <row r="185" spans="1:10" x14ac:dyDescent="0.25">
      <c r="A185" s="382">
        <v>23</v>
      </c>
      <c r="B185" s="388" t="s">
        <v>282</v>
      </c>
      <c r="C185" s="393">
        <v>500000</v>
      </c>
      <c r="D185" s="173"/>
      <c r="E185" s="173"/>
      <c r="F185" s="173"/>
      <c r="G185" s="380">
        <v>500000</v>
      </c>
      <c r="H185" s="173">
        <f t="shared" si="9"/>
        <v>1000000</v>
      </c>
    </row>
    <row r="186" spans="1:10" x14ac:dyDescent="0.25">
      <c r="A186" s="382">
        <v>24</v>
      </c>
      <c r="B186" s="388" t="s">
        <v>361</v>
      </c>
      <c r="C186" s="393">
        <v>100000</v>
      </c>
      <c r="D186" s="173"/>
      <c r="E186" s="173"/>
      <c r="F186" s="173"/>
      <c r="G186" s="380">
        <v>100000</v>
      </c>
      <c r="H186" s="173">
        <f t="shared" si="9"/>
        <v>200000</v>
      </c>
    </row>
    <row r="187" spans="1:10" x14ac:dyDescent="0.25">
      <c r="A187" s="382">
        <v>25</v>
      </c>
      <c r="B187" s="388" t="s">
        <v>283</v>
      </c>
      <c r="C187" s="393">
        <v>1300000</v>
      </c>
      <c r="D187" s="173"/>
      <c r="E187" s="173"/>
      <c r="F187" s="173"/>
      <c r="G187" s="380">
        <v>200000</v>
      </c>
      <c r="H187" s="173">
        <f t="shared" si="9"/>
        <v>1500000</v>
      </c>
    </row>
    <row r="188" spans="1:10" x14ac:dyDescent="0.25">
      <c r="A188" s="382">
        <v>26</v>
      </c>
      <c r="B188" s="388" t="s">
        <v>362</v>
      </c>
      <c r="C188" s="393">
        <v>250000</v>
      </c>
      <c r="D188" s="173"/>
      <c r="E188" s="173"/>
      <c r="F188" s="173"/>
      <c r="G188" s="380">
        <v>150000</v>
      </c>
      <c r="H188" s="173">
        <f t="shared" si="9"/>
        <v>400000</v>
      </c>
    </row>
    <row r="189" spans="1:10" x14ac:dyDescent="0.25">
      <c r="A189" s="382">
        <v>27</v>
      </c>
      <c r="B189" s="384" t="s">
        <v>284</v>
      </c>
      <c r="C189" s="393">
        <v>500000</v>
      </c>
      <c r="D189" s="173"/>
      <c r="E189" s="173"/>
      <c r="F189" s="173"/>
      <c r="G189" s="380">
        <v>400000</v>
      </c>
      <c r="H189" s="173">
        <f t="shared" si="9"/>
        <v>900000</v>
      </c>
    </row>
    <row r="190" spans="1:10" x14ac:dyDescent="0.25">
      <c r="A190" s="382">
        <v>28</v>
      </c>
      <c r="B190" s="388" t="s">
        <v>285</v>
      </c>
      <c r="C190" s="393">
        <v>1500000</v>
      </c>
      <c r="D190" s="173"/>
      <c r="E190" s="173"/>
      <c r="F190" s="173"/>
      <c r="G190" s="380">
        <v>100000</v>
      </c>
      <c r="H190" s="173">
        <f t="shared" si="9"/>
        <v>1600000</v>
      </c>
    </row>
    <row r="191" spans="1:10" x14ac:dyDescent="0.25">
      <c r="A191" s="382">
        <v>29</v>
      </c>
      <c r="B191" s="389" t="s">
        <v>97</v>
      </c>
      <c r="C191" s="394">
        <v>200000</v>
      </c>
      <c r="D191" s="173"/>
      <c r="E191" s="173"/>
      <c r="F191" s="173"/>
      <c r="G191" s="381">
        <v>198506</v>
      </c>
      <c r="H191" s="174">
        <f t="shared" ref="H191:H202" si="10">+C191+G191</f>
        <v>398506</v>
      </c>
    </row>
    <row r="192" spans="1:10" x14ac:dyDescent="0.25">
      <c r="A192" s="382">
        <v>30</v>
      </c>
      <c r="B192" s="390" t="s">
        <v>363</v>
      </c>
      <c r="C192" s="395"/>
      <c r="D192" s="280"/>
      <c r="E192" s="280"/>
      <c r="F192" s="280"/>
      <c r="G192" s="360">
        <v>220000</v>
      </c>
      <c r="H192" s="173">
        <f t="shared" si="10"/>
        <v>220000</v>
      </c>
    </row>
    <row r="193" spans="1:8" x14ac:dyDescent="0.25">
      <c r="A193" s="382">
        <v>31</v>
      </c>
      <c r="B193" s="390" t="s">
        <v>364</v>
      </c>
      <c r="C193" s="395"/>
      <c r="D193" s="173"/>
      <c r="E193" s="173"/>
      <c r="F193" s="173"/>
      <c r="G193" s="360">
        <v>450000</v>
      </c>
      <c r="H193" s="173">
        <f t="shared" si="10"/>
        <v>450000</v>
      </c>
    </row>
    <row r="194" spans="1:8" x14ac:dyDescent="0.25">
      <c r="A194" s="382">
        <v>32</v>
      </c>
      <c r="B194" s="390" t="s">
        <v>339</v>
      </c>
      <c r="C194" s="244"/>
      <c r="D194" s="239"/>
      <c r="E194" s="239"/>
      <c r="F194" s="239"/>
      <c r="G194" s="238">
        <v>500000</v>
      </c>
      <c r="H194" s="239">
        <f t="shared" si="10"/>
        <v>500000</v>
      </c>
    </row>
    <row r="195" spans="1:8" x14ac:dyDescent="0.25">
      <c r="A195" s="382">
        <v>33</v>
      </c>
      <c r="B195" s="390" t="s">
        <v>365</v>
      </c>
      <c r="C195" s="395"/>
      <c r="D195" s="173"/>
      <c r="E195" s="173"/>
      <c r="F195" s="173"/>
      <c r="G195" s="360">
        <v>365682.7</v>
      </c>
      <c r="H195" s="173">
        <f t="shared" si="10"/>
        <v>365682.7</v>
      </c>
    </row>
    <row r="196" spans="1:8" x14ac:dyDescent="0.25">
      <c r="A196" s="382">
        <v>34</v>
      </c>
      <c r="B196" s="390" t="s">
        <v>340</v>
      </c>
      <c r="C196" s="395"/>
      <c r="D196" s="173"/>
      <c r="E196" s="173"/>
      <c r="F196" s="173"/>
      <c r="G196" s="360">
        <v>400000</v>
      </c>
      <c r="H196" s="173">
        <f t="shared" si="10"/>
        <v>400000</v>
      </c>
    </row>
    <row r="197" spans="1:8" x14ac:dyDescent="0.25">
      <c r="A197" s="382">
        <v>35</v>
      </c>
      <c r="B197" s="390" t="s">
        <v>366</v>
      </c>
      <c r="C197" s="395"/>
      <c r="D197" s="173"/>
      <c r="E197" s="173"/>
      <c r="F197" s="173"/>
      <c r="G197" s="360">
        <v>329179.34000000003</v>
      </c>
      <c r="H197" s="173">
        <f t="shared" si="10"/>
        <v>329179.34000000003</v>
      </c>
    </row>
    <row r="198" spans="1:8" x14ac:dyDescent="0.25">
      <c r="A198" s="382">
        <v>36</v>
      </c>
      <c r="B198" s="390" t="s">
        <v>367</v>
      </c>
      <c r="C198" s="395">
        <v>400000</v>
      </c>
      <c r="D198" s="173"/>
      <c r="E198" s="173"/>
      <c r="F198" s="173"/>
      <c r="G198" s="361">
        <v>1600000</v>
      </c>
      <c r="H198" s="174">
        <f t="shared" si="10"/>
        <v>2000000</v>
      </c>
    </row>
    <row r="199" spans="1:8" x14ac:dyDescent="0.25">
      <c r="A199" s="382">
        <v>37</v>
      </c>
      <c r="B199" s="390" t="s">
        <v>368</v>
      </c>
      <c r="C199" s="395"/>
      <c r="D199" s="173"/>
      <c r="E199" s="173"/>
      <c r="F199" s="173"/>
      <c r="G199" s="362">
        <v>200000</v>
      </c>
      <c r="H199" s="260">
        <f t="shared" si="10"/>
        <v>200000</v>
      </c>
    </row>
    <row r="200" spans="1:8" x14ac:dyDescent="0.25">
      <c r="A200" s="382">
        <v>38</v>
      </c>
      <c r="B200" s="390" t="s">
        <v>369</v>
      </c>
      <c r="C200" s="395"/>
      <c r="D200" s="173"/>
      <c r="E200" s="173"/>
      <c r="F200" s="173"/>
      <c r="G200" s="362">
        <v>100000</v>
      </c>
      <c r="H200" s="260">
        <f t="shared" si="10"/>
        <v>100000</v>
      </c>
    </row>
    <row r="201" spans="1:8" x14ac:dyDescent="0.25">
      <c r="A201" s="382">
        <v>39</v>
      </c>
      <c r="B201" s="390" t="s">
        <v>370</v>
      </c>
      <c r="C201" s="395">
        <v>50000</v>
      </c>
      <c r="D201" s="173"/>
      <c r="E201" s="173"/>
      <c r="F201" s="173"/>
      <c r="G201" s="362">
        <v>100000</v>
      </c>
      <c r="H201" s="260">
        <f t="shared" si="10"/>
        <v>150000</v>
      </c>
    </row>
    <row r="202" spans="1:8" x14ac:dyDescent="0.25">
      <c r="A202" s="382">
        <v>40</v>
      </c>
      <c r="B202" s="390" t="s">
        <v>371</v>
      </c>
      <c r="C202" s="395"/>
      <c r="D202" s="173"/>
      <c r="E202" s="173"/>
      <c r="F202" s="173"/>
      <c r="G202" s="362">
        <v>450000</v>
      </c>
      <c r="H202" s="260">
        <f t="shared" si="10"/>
        <v>450000</v>
      </c>
    </row>
    <row r="203" spans="1:8" ht="15.75" thickBot="1" x14ac:dyDescent="0.3">
      <c r="A203" s="382">
        <v>41</v>
      </c>
      <c r="B203" s="391" t="s">
        <v>372</v>
      </c>
      <c r="C203" s="396"/>
      <c r="D203" s="172"/>
      <c r="E203" s="172"/>
      <c r="F203" s="174"/>
      <c r="G203" s="363">
        <v>100000</v>
      </c>
      <c r="H203" s="358">
        <v>100000</v>
      </c>
    </row>
    <row r="204" spans="1:8" ht="15.75" thickBot="1" x14ac:dyDescent="0.3">
      <c r="A204" s="141" t="s">
        <v>98</v>
      </c>
      <c r="B204" s="115" t="s">
        <v>99</v>
      </c>
      <c r="C204" s="153">
        <f>SUM(C205:C217)</f>
        <v>2300000</v>
      </c>
      <c r="D204" s="252"/>
      <c r="E204" s="252"/>
      <c r="F204" s="169">
        <f>+F219</f>
        <v>2000000</v>
      </c>
      <c r="G204" s="211">
        <f>SUM(G205:G219)</f>
        <v>4030000</v>
      </c>
      <c r="H204" s="211">
        <f>+F204+G204+C204</f>
        <v>8330000</v>
      </c>
    </row>
    <row r="205" spans="1:8" x14ac:dyDescent="0.25">
      <c r="A205" s="66">
        <v>1</v>
      </c>
      <c r="B205" s="190" t="s">
        <v>100</v>
      </c>
      <c r="C205" s="265">
        <v>450000</v>
      </c>
      <c r="D205" s="215"/>
      <c r="E205" s="266"/>
      <c r="F205" s="255"/>
      <c r="G205" s="397">
        <v>500000</v>
      </c>
      <c r="H205" s="213">
        <f>+G205+C205</f>
        <v>950000</v>
      </c>
    </row>
    <row r="206" spans="1:8" x14ac:dyDescent="0.25">
      <c r="A206" s="67">
        <v>2</v>
      </c>
      <c r="B206" s="191" t="s">
        <v>286</v>
      </c>
      <c r="C206" s="268">
        <v>150000</v>
      </c>
      <c r="D206" s="216"/>
      <c r="E206" s="216"/>
      <c r="F206" s="407"/>
      <c r="G206" s="398">
        <v>250000</v>
      </c>
      <c r="H206" s="213">
        <f>+C206+G206</f>
        <v>400000</v>
      </c>
    </row>
    <row r="207" spans="1:8" x14ac:dyDescent="0.25">
      <c r="A207" s="67">
        <v>3</v>
      </c>
      <c r="B207" s="191" t="s">
        <v>101</v>
      </c>
      <c r="C207" s="268">
        <v>100000</v>
      </c>
      <c r="D207" s="216"/>
      <c r="E207" s="216"/>
      <c r="F207" s="407"/>
      <c r="G207" s="398">
        <v>300000</v>
      </c>
      <c r="H207" s="213">
        <f t="shared" ref="H207:H217" si="11">+C207+G207</f>
        <v>400000</v>
      </c>
    </row>
    <row r="208" spans="1:8" x14ac:dyDescent="0.25">
      <c r="A208" s="65">
        <v>4</v>
      </c>
      <c r="B208" s="101" t="s">
        <v>287</v>
      </c>
      <c r="C208" s="268">
        <v>100000</v>
      </c>
      <c r="D208" s="216"/>
      <c r="E208" s="216"/>
      <c r="F208" s="407"/>
      <c r="G208" s="398">
        <v>160000</v>
      </c>
      <c r="H208" s="213">
        <f t="shared" si="11"/>
        <v>260000</v>
      </c>
    </row>
    <row r="209" spans="1:8" x14ac:dyDescent="0.25">
      <c r="A209" s="65">
        <v>5</v>
      </c>
      <c r="B209" s="191" t="s">
        <v>288</v>
      </c>
      <c r="C209" s="268"/>
      <c r="D209" s="216"/>
      <c r="E209" s="216"/>
      <c r="F209" s="407"/>
      <c r="G209" s="398">
        <v>150000</v>
      </c>
      <c r="H209" s="213">
        <f t="shared" si="11"/>
        <v>150000</v>
      </c>
    </row>
    <row r="210" spans="1:8" x14ac:dyDescent="0.25">
      <c r="A210" s="67">
        <v>6</v>
      </c>
      <c r="B210" s="191" t="s">
        <v>102</v>
      </c>
      <c r="C210" s="268">
        <v>200000</v>
      </c>
      <c r="D210" s="216"/>
      <c r="E210" s="216"/>
      <c r="F210" s="407"/>
      <c r="G210" s="398">
        <v>250000</v>
      </c>
      <c r="H210" s="213">
        <f t="shared" si="11"/>
        <v>450000</v>
      </c>
    </row>
    <row r="211" spans="1:8" x14ac:dyDescent="0.25">
      <c r="A211" s="65">
        <v>7</v>
      </c>
      <c r="B211" s="191" t="s">
        <v>289</v>
      </c>
      <c r="C211" s="268">
        <v>200000</v>
      </c>
      <c r="D211" s="216"/>
      <c r="E211" s="216"/>
      <c r="F211" s="407"/>
      <c r="G211" s="398">
        <v>600000</v>
      </c>
      <c r="H211" s="213">
        <f t="shared" si="11"/>
        <v>800000</v>
      </c>
    </row>
    <row r="212" spans="1:8" x14ac:dyDescent="0.25">
      <c r="A212" s="65">
        <v>8</v>
      </c>
      <c r="B212" s="191" t="s">
        <v>103</v>
      </c>
      <c r="C212" s="268">
        <v>150000</v>
      </c>
      <c r="D212" s="216"/>
      <c r="E212" s="216"/>
      <c r="F212" s="407"/>
      <c r="G212" s="398">
        <v>250000</v>
      </c>
      <c r="H212" s="213">
        <f t="shared" si="11"/>
        <v>400000</v>
      </c>
    </row>
    <row r="213" spans="1:8" x14ac:dyDescent="0.25">
      <c r="A213" s="67">
        <v>9</v>
      </c>
      <c r="B213" s="191" t="s">
        <v>104</v>
      </c>
      <c r="C213" s="268"/>
      <c r="D213" s="216"/>
      <c r="E213" s="216"/>
      <c r="F213" s="407"/>
      <c r="G213" s="398">
        <v>120000</v>
      </c>
      <c r="H213" s="213">
        <f t="shared" si="11"/>
        <v>120000</v>
      </c>
    </row>
    <row r="214" spans="1:8" x14ac:dyDescent="0.25">
      <c r="A214" s="65">
        <v>10</v>
      </c>
      <c r="B214" s="191" t="s">
        <v>337</v>
      </c>
      <c r="C214" s="268">
        <v>200000</v>
      </c>
      <c r="D214" s="216"/>
      <c r="E214" s="216"/>
      <c r="F214" s="407"/>
      <c r="G214" s="398">
        <v>300000</v>
      </c>
      <c r="H214" s="213">
        <f t="shared" si="11"/>
        <v>500000</v>
      </c>
    </row>
    <row r="215" spans="1:8" x14ac:dyDescent="0.25">
      <c r="A215" s="65">
        <v>11</v>
      </c>
      <c r="B215" s="192" t="s">
        <v>373</v>
      </c>
      <c r="C215" s="268">
        <v>500000</v>
      </c>
      <c r="D215" s="216"/>
      <c r="E215" s="216"/>
      <c r="F215" s="407"/>
      <c r="G215" s="398">
        <v>500000</v>
      </c>
      <c r="H215" s="213">
        <f t="shared" si="11"/>
        <v>1000000</v>
      </c>
    </row>
    <row r="216" spans="1:8" x14ac:dyDescent="0.25">
      <c r="A216" s="67">
        <v>12</v>
      </c>
      <c r="B216" s="191" t="s">
        <v>105</v>
      </c>
      <c r="C216" s="268">
        <v>100000</v>
      </c>
      <c r="D216" s="216"/>
      <c r="E216" s="216"/>
      <c r="F216" s="407"/>
      <c r="G216" s="398">
        <v>200000</v>
      </c>
      <c r="H216" s="213">
        <f t="shared" si="11"/>
        <v>300000</v>
      </c>
    </row>
    <row r="217" spans="1:8" x14ac:dyDescent="0.25">
      <c r="A217" s="65">
        <v>13</v>
      </c>
      <c r="B217" s="191" t="s">
        <v>290</v>
      </c>
      <c r="C217" s="268">
        <v>150000</v>
      </c>
      <c r="D217" s="216"/>
      <c r="E217" s="216"/>
      <c r="F217" s="407"/>
      <c r="G217" s="398">
        <v>250000</v>
      </c>
      <c r="H217" s="213">
        <f t="shared" si="11"/>
        <v>400000</v>
      </c>
    </row>
    <row r="218" spans="1:8" x14ac:dyDescent="0.25">
      <c r="A218" s="65">
        <v>14</v>
      </c>
      <c r="B218" s="359" t="s">
        <v>374</v>
      </c>
      <c r="C218" s="268"/>
      <c r="D218" s="216"/>
      <c r="E218" s="216"/>
      <c r="F218" s="407"/>
      <c r="G218" s="398">
        <v>200000</v>
      </c>
      <c r="H218" s="213">
        <f>G218</f>
        <v>200000</v>
      </c>
    </row>
    <row r="219" spans="1:8" ht="15.75" thickBot="1" x14ac:dyDescent="0.3">
      <c r="A219" s="65">
        <v>15</v>
      </c>
      <c r="B219" s="5" t="s">
        <v>291</v>
      </c>
      <c r="C219" s="269"/>
      <c r="D219" s="216"/>
      <c r="E219" s="216"/>
      <c r="F219" s="407">
        <v>2000000</v>
      </c>
      <c r="G219" s="220"/>
      <c r="H219" s="213">
        <f>+F219</f>
        <v>2000000</v>
      </c>
    </row>
    <row r="220" spans="1:8" ht="15.75" thickBot="1" x14ac:dyDescent="0.3">
      <c r="A220" s="62" t="s">
        <v>106</v>
      </c>
      <c r="B220" s="88" t="s">
        <v>107</v>
      </c>
      <c r="C220" s="169">
        <f>SUM(C221:C223)</f>
        <v>250000</v>
      </c>
      <c r="D220" s="252"/>
      <c r="E220" s="252"/>
      <c r="F220" s="253"/>
      <c r="G220" s="211">
        <f>SUM(G221:G223)</f>
        <v>490000</v>
      </c>
      <c r="H220" s="211">
        <f>+C220+G220</f>
        <v>740000</v>
      </c>
    </row>
    <row r="221" spans="1:8" x14ac:dyDescent="0.25">
      <c r="A221" s="68">
        <v>1</v>
      </c>
      <c r="B221" s="193" t="s">
        <v>292</v>
      </c>
      <c r="C221" s="270">
        <v>100000</v>
      </c>
      <c r="D221" s="216"/>
      <c r="E221" s="216"/>
      <c r="F221" s="407"/>
      <c r="G221" s="399">
        <v>200000</v>
      </c>
      <c r="H221" s="214">
        <f>+C221+G221</f>
        <v>300000</v>
      </c>
    </row>
    <row r="222" spans="1:8" x14ac:dyDescent="0.25">
      <c r="A222" s="69">
        <v>2</v>
      </c>
      <c r="B222" s="194" t="s">
        <v>293</v>
      </c>
      <c r="C222" s="271">
        <v>150000</v>
      </c>
      <c r="D222" s="216"/>
      <c r="E222" s="216"/>
      <c r="F222" s="407"/>
      <c r="G222" s="400">
        <v>250000</v>
      </c>
      <c r="H222" s="214">
        <f>+C222+G222</f>
        <v>400000</v>
      </c>
    </row>
    <row r="223" spans="1:8" ht="15.75" thickBot="1" x14ac:dyDescent="0.3">
      <c r="A223" s="70">
        <v>3</v>
      </c>
      <c r="B223" s="195" t="s">
        <v>108</v>
      </c>
      <c r="C223" s="272"/>
      <c r="D223" s="216"/>
      <c r="E223" s="216"/>
      <c r="F223" s="407"/>
      <c r="G223" s="401">
        <v>40000</v>
      </c>
      <c r="H223" s="214">
        <f>+G223</f>
        <v>40000</v>
      </c>
    </row>
    <row r="224" spans="1:8" ht="15.75" thickBot="1" x14ac:dyDescent="0.3">
      <c r="A224" s="62" t="s">
        <v>109</v>
      </c>
      <c r="B224" s="88" t="s">
        <v>37</v>
      </c>
      <c r="C224" s="169">
        <f>SUM(C225:C237)</f>
        <v>1000000</v>
      </c>
      <c r="D224" s="252"/>
      <c r="E224" s="252"/>
      <c r="F224" s="253"/>
      <c r="G224" s="211">
        <f>SUM(G225:G237)</f>
        <v>2330000</v>
      </c>
      <c r="H224" s="211">
        <f>SUM(H225:H237)</f>
        <v>3330000</v>
      </c>
    </row>
    <row r="225" spans="1:8" x14ac:dyDescent="0.25">
      <c r="A225" s="64">
        <v>1</v>
      </c>
      <c r="B225" s="196" t="s">
        <v>294</v>
      </c>
      <c r="C225" s="186">
        <v>100000</v>
      </c>
      <c r="D225" s="215"/>
      <c r="E225" s="266"/>
      <c r="F225" s="408"/>
      <c r="G225" s="380">
        <v>200000</v>
      </c>
      <c r="H225" s="215">
        <f>+C225+G225</f>
        <v>300000</v>
      </c>
    </row>
    <row r="226" spans="1:8" x14ac:dyDescent="0.25">
      <c r="A226" s="65">
        <v>2</v>
      </c>
      <c r="B226" s="188" t="s">
        <v>295</v>
      </c>
      <c r="C226" s="186">
        <v>100000</v>
      </c>
      <c r="D226" s="216"/>
      <c r="E226" s="216"/>
      <c r="F226" s="407"/>
      <c r="G226" s="380">
        <v>130000</v>
      </c>
      <c r="H226" s="216">
        <f>+C226+G226</f>
        <v>230000</v>
      </c>
    </row>
    <row r="227" spans="1:8" x14ac:dyDescent="0.25">
      <c r="A227" s="65">
        <v>3</v>
      </c>
      <c r="B227" s="113" t="s">
        <v>375</v>
      </c>
      <c r="C227" s="274">
        <v>100000</v>
      </c>
      <c r="D227" s="216"/>
      <c r="E227" s="216"/>
      <c r="F227" s="407"/>
      <c r="G227" s="402">
        <v>100000</v>
      </c>
      <c r="H227" s="216">
        <f t="shared" ref="H227:H237" si="12">+C227+G227</f>
        <v>200000</v>
      </c>
    </row>
    <row r="228" spans="1:8" x14ac:dyDescent="0.25">
      <c r="A228" s="65">
        <v>4</v>
      </c>
      <c r="B228" s="188" t="s">
        <v>376</v>
      </c>
      <c r="C228" s="274">
        <v>100000</v>
      </c>
      <c r="D228" s="216"/>
      <c r="E228" s="216"/>
      <c r="F228" s="407"/>
      <c r="G228" s="402">
        <v>350000</v>
      </c>
      <c r="H228" s="216">
        <f t="shared" si="12"/>
        <v>450000</v>
      </c>
    </row>
    <row r="229" spans="1:8" x14ac:dyDescent="0.25">
      <c r="A229" s="65">
        <v>5</v>
      </c>
      <c r="B229" s="188" t="s">
        <v>296</v>
      </c>
      <c r="C229" s="274"/>
      <c r="D229" s="216"/>
      <c r="E229" s="216"/>
      <c r="F229" s="407"/>
      <c r="G229" s="402">
        <v>100000</v>
      </c>
      <c r="H229" s="216">
        <f t="shared" si="12"/>
        <v>100000</v>
      </c>
    </row>
    <row r="230" spans="1:8" x14ac:dyDescent="0.25">
      <c r="A230" s="65">
        <v>6</v>
      </c>
      <c r="B230" s="188" t="s">
        <v>297</v>
      </c>
      <c r="C230" s="274"/>
      <c r="D230" s="216"/>
      <c r="E230" s="216"/>
      <c r="F230" s="407"/>
      <c r="G230" s="402">
        <v>100000</v>
      </c>
      <c r="H230" s="216">
        <f t="shared" si="12"/>
        <v>100000</v>
      </c>
    </row>
    <row r="231" spans="1:8" x14ac:dyDescent="0.25">
      <c r="A231" s="65">
        <v>7</v>
      </c>
      <c r="B231" s="188" t="s">
        <v>298</v>
      </c>
      <c r="C231" s="274">
        <v>100000</v>
      </c>
      <c r="D231" s="216"/>
      <c r="E231" s="216"/>
      <c r="F231" s="407"/>
      <c r="G231" s="402">
        <v>250000</v>
      </c>
      <c r="H231" s="216">
        <f t="shared" si="12"/>
        <v>350000</v>
      </c>
    </row>
    <row r="232" spans="1:8" x14ac:dyDescent="0.25">
      <c r="A232" s="65">
        <v>8</v>
      </c>
      <c r="B232" s="188" t="s">
        <v>299</v>
      </c>
      <c r="C232" s="274">
        <v>100000</v>
      </c>
      <c r="D232" s="216"/>
      <c r="E232" s="216"/>
      <c r="F232" s="407"/>
      <c r="G232" s="402">
        <v>100000</v>
      </c>
      <c r="H232" s="216">
        <f t="shared" si="12"/>
        <v>200000</v>
      </c>
    </row>
    <row r="233" spans="1:8" x14ac:dyDescent="0.25">
      <c r="A233" s="65">
        <v>9</v>
      </c>
      <c r="B233" s="188" t="s">
        <v>300</v>
      </c>
      <c r="C233" s="274">
        <v>100000</v>
      </c>
      <c r="D233" s="216"/>
      <c r="E233" s="216"/>
      <c r="F233" s="407"/>
      <c r="G233" s="402">
        <v>100000</v>
      </c>
      <c r="H233" s="216">
        <f t="shared" si="12"/>
        <v>200000</v>
      </c>
    </row>
    <row r="234" spans="1:8" x14ac:dyDescent="0.25">
      <c r="A234" s="65">
        <v>10</v>
      </c>
      <c r="B234" s="188" t="s">
        <v>110</v>
      </c>
      <c r="C234" s="274">
        <v>100000</v>
      </c>
      <c r="D234" s="216"/>
      <c r="E234" s="216"/>
      <c r="F234" s="407"/>
      <c r="G234" s="402">
        <v>250000</v>
      </c>
      <c r="H234" s="216">
        <f t="shared" si="12"/>
        <v>350000</v>
      </c>
    </row>
    <row r="235" spans="1:8" x14ac:dyDescent="0.25">
      <c r="A235" s="65">
        <v>11</v>
      </c>
      <c r="B235" s="188" t="s">
        <v>111</v>
      </c>
      <c r="C235" s="274"/>
      <c r="D235" s="216"/>
      <c r="E235" s="216"/>
      <c r="F235" s="407"/>
      <c r="G235" s="402">
        <v>150000</v>
      </c>
      <c r="H235" s="216">
        <f t="shared" si="12"/>
        <v>150000</v>
      </c>
    </row>
    <row r="236" spans="1:8" x14ac:dyDescent="0.25">
      <c r="A236" s="65">
        <v>13</v>
      </c>
      <c r="B236" s="189" t="s">
        <v>301</v>
      </c>
      <c r="C236" s="275">
        <v>100000</v>
      </c>
      <c r="D236" s="216"/>
      <c r="E236" s="216"/>
      <c r="F236" s="407"/>
      <c r="G236" s="403">
        <v>250000</v>
      </c>
      <c r="H236" s="216">
        <f t="shared" si="12"/>
        <v>350000</v>
      </c>
    </row>
    <row r="237" spans="1:8" ht="15.75" thickBot="1" x14ac:dyDescent="0.3">
      <c r="A237" s="65">
        <v>14</v>
      </c>
      <c r="B237" s="197" t="s">
        <v>302</v>
      </c>
      <c r="C237" s="276">
        <v>100000</v>
      </c>
      <c r="D237" s="216"/>
      <c r="E237" s="216"/>
      <c r="F237" s="407"/>
      <c r="G237" s="404">
        <v>250000</v>
      </c>
      <c r="H237" s="216">
        <f t="shared" si="12"/>
        <v>350000</v>
      </c>
    </row>
    <row r="238" spans="1:8" ht="15.75" thickBot="1" x14ac:dyDescent="0.3">
      <c r="A238" s="62" t="s">
        <v>112</v>
      </c>
      <c r="B238" s="88" t="s">
        <v>113</v>
      </c>
      <c r="C238" s="169">
        <f>SUM(C239:C243)</f>
        <v>1600000</v>
      </c>
      <c r="D238" s="252"/>
      <c r="E238" s="252"/>
      <c r="F238" s="253"/>
      <c r="G238" s="211">
        <f>SUM(G239:G244)</f>
        <v>2818000</v>
      </c>
      <c r="H238" s="217">
        <f>SUM(C238:G238)</f>
        <v>4418000</v>
      </c>
    </row>
    <row r="239" spans="1:8" x14ac:dyDescent="0.25">
      <c r="A239" s="64">
        <v>1</v>
      </c>
      <c r="B239" s="409" t="s">
        <v>114</v>
      </c>
      <c r="C239" s="180">
        <v>250000</v>
      </c>
      <c r="D239" s="222"/>
      <c r="E239" s="212"/>
      <c r="F239" s="414"/>
      <c r="G239" s="180">
        <v>200000</v>
      </c>
      <c r="H239" s="218">
        <f>+C239+G239</f>
        <v>450000</v>
      </c>
    </row>
    <row r="240" spans="1:8" x14ac:dyDescent="0.25">
      <c r="A240" s="63">
        <v>2</v>
      </c>
      <c r="B240" s="384" t="s">
        <v>303</v>
      </c>
      <c r="C240" s="186">
        <v>250000</v>
      </c>
      <c r="D240" s="222"/>
      <c r="E240" s="222"/>
      <c r="F240" s="415"/>
      <c r="G240" s="186">
        <v>268000</v>
      </c>
      <c r="H240" s="218">
        <f>+C240+G240</f>
        <v>518000</v>
      </c>
    </row>
    <row r="241" spans="1:8" x14ac:dyDescent="0.25">
      <c r="A241" s="63">
        <v>3</v>
      </c>
      <c r="B241" s="410" t="s">
        <v>304</v>
      </c>
      <c r="C241" s="239">
        <v>1000000</v>
      </c>
      <c r="D241" s="222"/>
      <c r="E241" s="222"/>
      <c r="F241" s="415"/>
      <c r="G241" s="239">
        <v>1500000</v>
      </c>
      <c r="H241" s="218">
        <f t="shared" ref="H241:H242" si="13">+C241+G241</f>
        <v>2500000</v>
      </c>
    </row>
    <row r="242" spans="1:8" x14ac:dyDescent="0.25">
      <c r="A242" s="63">
        <v>4</v>
      </c>
      <c r="B242" s="410" t="s">
        <v>305</v>
      </c>
      <c r="C242" s="239"/>
      <c r="D242" s="222"/>
      <c r="E242" s="222"/>
      <c r="F242" s="415"/>
      <c r="G242" s="239">
        <v>150000</v>
      </c>
      <c r="H242" s="218">
        <f t="shared" si="13"/>
        <v>150000</v>
      </c>
    </row>
    <row r="243" spans="1:8" x14ac:dyDescent="0.25">
      <c r="A243" s="63">
        <v>5</v>
      </c>
      <c r="B243" s="388" t="s">
        <v>115</v>
      </c>
      <c r="C243" s="186">
        <v>100000</v>
      </c>
      <c r="D243" s="222"/>
      <c r="E243" s="222"/>
      <c r="F243" s="415"/>
      <c r="G243" s="259">
        <v>500000</v>
      </c>
      <c r="H243" s="218">
        <f>+C243+G243</f>
        <v>600000</v>
      </c>
    </row>
    <row r="244" spans="1:8" ht="15.75" thickBot="1" x14ac:dyDescent="0.3">
      <c r="A244" s="233">
        <v>6</v>
      </c>
      <c r="B244" s="411" t="s">
        <v>377</v>
      </c>
      <c r="C244" s="181"/>
      <c r="D244" s="263"/>
      <c r="E244" s="264"/>
      <c r="F244" s="412"/>
      <c r="G244" s="416">
        <v>200000</v>
      </c>
      <c r="H244" s="232">
        <v>200000</v>
      </c>
    </row>
    <row r="245" spans="1:8" ht="15.75" thickBot="1" x14ac:dyDescent="0.3">
      <c r="A245" s="62" t="s">
        <v>116</v>
      </c>
      <c r="B245" s="88" t="s">
        <v>117</v>
      </c>
      <c r="C245" s="150">
        <f>SUM(C246:C255)</f>
        <v>1400000</v>
      </c>
      <c r="D245" s="252"/>
      <c r="E245" s="278"/>
      <c r="F245" s="253"/>
      <c r="G245" s="413">
        <f>SUM(G246:G255)</f>
        <v>1760000</v>
      </c>
      <c r="H245" s="217">
        <f>SUM(H246:H255)</f>
        <v>3160000</v>
      </c>
    </row>
    <row r="246" spans="1:8" x14ac:dyDescent="0.25">
      <c r="A246" s="63">
        <v>1</v>
      </c>
      <c r="B246" s="198" t="s">
        <v>118</v>
      </c>
      <c r="C246" s="180"/>
      <c r="D246" s="212"/>
      <c r="E246" s="261"/>
      <c r="F246" s="280"/>
      <c r="G246" s="405">
        <v>100000</v>
      </c>
      <c r="H246" s="219">
        <f>+C246+G246</f>
        <v>100000</v>
      </c>
    </row>
    <row r="247" spans="1:8" x14ac:dyDescent="0.25">
      <c r="A247" s="65">
        <v>2</v>
      </c>
      <c r="B247" s="101" t="s">
        <v>119</v>
      </c>
      <c r="C247" s="186"/>
      <c r="D247" s="241"/>
      <c r="E247" s="262"/>
      <c r="F247" s="173"/>
      <c r="G247" s="380">
        <v>100000</v>
      </c>
      <c r="H247" s="220">
        <f>+C247+G247</f>
        <v>100000</v>
      </c>
    </row>
    <row r="248" spans="1:8" x14ac:dyDescent="0.25">
      <c r="A248" s="65">
        <v>3</v>
      </c>
      <c r="B248" s="101" t="s">
        <v>120</v>
      </c>
      <c r="C248" s="186">
        <v>100000</v>
      </c>
      <c r="D248" s="241"/>
      <c r="E248" s="262"/>
      <c r="F248" s="173"/>
      <c r="G248" s="380">
        <v>100000</v>
      </c>
      <c r="H248" s="220">
        <f t="shared" ref="H248:H255" si="14">+C248+G248</f>
        <v>200000</v>
      </c>
    </row>
    <row r="249" spans="1:8" x14ac:dyDescent="0.25">
      <c r="A249" s="65">
        <v>4</v>
      </c>
      <c r="B249" s="199" t="s">
        <v>306</v>
      </c>
      <c r="C249" s="186">
        <v>100000</v>
      </c>
      <c r="D249" s="241"/>
      <c r="E249" s="262"/>
      <c r="F249" s="173"/>
      <c r="G249" s="380">
        <v>100000</v>
      </c>
      <c r="H249" s="220">
        <f t="shared" si="14"/>
        <v>200000</v>
      </c>
    </row>
    <row r="250" spans="1:8" x14ac:dyDescent="0.25">
      <c r="A250" s="65">
        <v>5</v>
      </c>
      <c r="B250" s="200" t="s">
        <v>121</v>
      </c>
      <c r="C250" s="186"/>
      <c r="D250" s="241"/>
      <c r="E250" s="262"/>
      <c r="F250" s="173"/>
      <c r="G250" s="380">
        <v>100000</v>
      </c>
      <c r="H250" s="220">
        <f t="shared" si="14"/>
        <v>100000</v>
      </c>
    </row>
    <row r="251" spans="1:8" x14ac:dyDescent="0.25">
      <c r="A251" s="65">
        <v>6</v>
      </c>
      <c r="B251" s="201" t="s">
        <v>307</v>
      </c>
      <c r="C251" s="186">
        <v>100000</v>
      </c>
      <c r="D251" s="241"/>
      <c r="E251" s="262"/>
      <c r="F251" s="173"/>
      <c r="G251" s="380">
        <v>100000</v>
      </c>
      <c r="H251" s="220">
        <f t="shared" si="14"/>
        <v>200000</v>
      </c>
    </row>
    <row r="252" spans="1:8" x14ac:dyDescent="0.25">
      <c r="A252" s="65">
        <v>7</v>
      </c>
      <c r="B252" s="188" t="s">
        <v>122</v>
      </c>
      <c r="C252" s="186"/>
      <c r="D252" s="241"/>
      <c r="E252" s="262"/>
      <c r="F252" s="173"/>
      <c r="G252" s="380">
        <v>60000</v>
      </c>
      <c r="H252" s="220">
        <f t="shared" si="14"/>
        <v>60000</v>
      </c>
    </row>
    <row r="253" spans="1:8" x14ac:dyDescent="0.25">
      <c r="A253" s="65">
        <v>8</v>
      </c>
      <c r="B253" s="202" t="s">
        <v>308</v>
      </c>
      <c r="C253" s="259"/>
      <c r="D253" s="241"/>
      <c r="E253" s="262"/>
      <c r="F253" s="173"/>
      <c r="G253" s="381">
        <v>200000</v>
      </c>
      <c r="H253" s="220">
        <f t="shared" si="14"/>
        <v>200000</v>
      </c>
    </row>
    <row r="254" spans="1:8" x14ac:dyDescent="0.25">
      <c r="A254" s="65">
        <v>9</v>
      </c>
      <c r="B254" s="203" t="s">
        <v>309</v>
      </c>
      <c r="C254" s="259">
        <v>600000</v>
      </c>
      <c r="D254" s="241"/>
      <c r="E254" s="262"/>
      <c r="F254" s="173"/>
      <c r="G254" s="381">
        <v>400000</v>
      </c>
      <c r="H254" s="220">
        <f t="shared" si="14"/>
        <v>1000000</v>
      </c>
    </row>
    <row r="255" spans="1:8" ht="15.75" thickBot="1" x14ac:dyDescent="0.3">
      <c r="A255" s="65">
        <v>10</v>
      </c>
      <c r="B255" s="204" t="s">
        <v>310</v>
      </c>
      <c r="C255" s="277">
        <v>500000</v>
      </c>
      <c r="D255" s="279"/>
      <c r="E255" s="262"/>
      <c r="F255" s="172"/>
      <c r="G255" s="406">
        <v>500000</v>
      </c>
      <c r="H255" s="220">
        <f t="shared" si="14"/>
        <v>1000000</v>
      </c>
    </row>
    <row r="256" spans="1:8" ht="15.75" thickBot="1" x14ac:dyDescent="0.3">
      <c r="A256" s="62" t="s">
        <v>123</v>
      </c>
      <c r="B256" s="115" t="s">
        <v>124</v>
      </c>
      <c r="C256" s="169">
        <f>+C257</f>
        <v>500000</v>
      </c>
      <c r="D256" s="252"/>
      <c r="E256" s="278"/>
      <c r="F256" s="257"/>
      <c r="G256" s="169">
        <f>+G257</f>
        <v>500000</v>
      </c>
      <c r="H256" s="211">
        <f>+H257</f>
        <v>1000000</v>
      </c>
    </row>
    <row r="257" spans="1:8" ht="15.75" thickBot="1" x14ac:dyDescent="0.3">
      <c r="A257" s="64">
        <v>1</v>
      </c>
      <c r="B257" s="116" t="s">
        <v>378</v>
      </c>
      <c r="C257" s="375">
        <v>500000</v>
      </c>
      <c r="D257" s="266"/>
      <c r="E257" s="273"/>
      <c r="F257" s="273"/>
      <c r="G257" s="258">
        <v>500000</v>
      </c>
      <c r="H257" s="221">
        <f t="shared" ref="H257" si="15">+C257+G257</f>
        <v>1000000</v>
      </c>
    </row>
    <row r="258" spans="1:8" ht="15.75" thickBot="1" x14ac:dyDescent="0.3">
      <c r="A258" s="62" t="s">
        <v>125</v>
      </c>
      <c r="B258" s="88" t="s">
        <v>126</v>
      </c>
      <c r="C258" s="169">
        <f>SUM(C259:C263)</f>
        <v>880000</v>
      </c>
      <c r="D258" s="252"/>
      <c r="E258" s="278"/>
      <c r="F258" s="257"/>
      <c r="G258" s="169">
        <f>SUM(G259:G263)</f>
        <v>545000</v>
      </c>
      <c r="H258" s="217">
        <f>+C258+G258</f>
        <v>1425000</v>
      </c>
    </row>
    <row r="259" spans="1:8" x14ac:dyDescent="0.25">
      <c r="A259" s="68">
        <v>1</v>
      </c>
      <c r="B259" s="6" t="s">
        <v>311</v>
      </c>
      <c r="C259" s="280">
        <v>500000</v>
      </c>
      <c r="D259" s="215"/>
      <c r="E259" s="281"/>
      <c r="F259" s="267"/>
      <c r="G259" s="345">
        <v>500000</v>
      </c>
      <c r="H259" s="212">
        <f>+C259+G259</f>
        <v>1000000</v>
      </c>
    </row>
    <row r="260" spans="1:8" x14ac:dyDescent="0.25">
      <c r="A260" s="71">
        <v>2</v>
      </c>
      <c r="B260" s="7" t="s">
        <v>312</v>
      </c>
      <c r="C260" s="173">
        <v>50000</v>
      </c>
      <c r="D260" s="215"/>
      <c r="E260" s="282"/>
      <c r="F260" s="267"/>
      <c r="G260" s="355"/>
      <c r="H260" s="222">
        <f>+C260+D260+E260+F260+G260</f>
        <v>50000</v>
      </c>
    </row>
    <row r="261" spans="1:8" x14ac:dyDescent="0.25">
      <c r="A261" s="71">
        <v>3</v>
      </c>
      <c r="B261" s="8" t="s">
        <v>313</v>
      </c>
      <c r="C261" s="173"/>
      <c r="D261" s="215"/>
      <c r="E261" s="282"/>
      <c r="F261" s="267"/>
      <c r="G261" s="356">
        <v>45000</v>
      </c>
      <c r="H261" s="222">
        <f t="shared" ref="H261:H263" si="16">+C261+D261+E261+F261+G261</f>
        <v>45000</v>
      </c>
    </row>
    <row r="262" spans="1:8" x14ac:dyDescent="0.25">
      <c r="A262" s="71">
        <v>4</v>
      </c>
      <c r="B262" s="9" t="s">
        <v>314</v>
      </c>
      <c r="C262" s="186">
        <v>50000</v>
      </c>
      <c r="D262" s="215"/>
      <c r="E262" s="282"/>
      <c r="F262" s="267"/>
      <c r="G262" s="356"/>
      <c r="H262" s="222">
        <f t="shared" si="16"/>
        <v>50000</v>
      </c>
    </row>
    <row r="263" spans="1:8" ht="15.75" thickBot="1" x14ac:dyDescent="0.3">
      <c r="A263" s="72">
        <v>5</v>
      </c>
      <c r="B263" s="10" t="s">
        <v>315</v>
      </c>
      <c r="C263" s="172">
        <v>280000</v>
      </c>
      <c r="D263" s="215"/>
      <c r="E263" s="282"/>
      <c r="F263" s="267"/>
      <c r="G263" s="357"/>
      <c r="H263" s="222">
        <f t="shared" si="16"/>
        <v>280000</v>
      </c>
    </row>
    <row r="264" spans="1:8" ht="15.75" thickBot="1" x14ac:dyDescent="0.3">
      <c r="A264" s="73" t="s">
        <v>127</v>
      </c>
      <c r="B264" s="39" t="s">
        <v>128</v>
      </c>
      <c r="C264" s="176">
        <f>SUM(C265:C270)</f>
        <v>2800000</v>
      </c>
      <c r="D264" s="283"/>
      <c r="E264" s="284"/>
      <c r="F264" s="285"/>
      <c r="G264" s="176">
        <f>SUM(G265:G270)</f>
        <v>2700000</v>
      </c>
      <c r="H264" s="223">
        <f>+H265+H266+H267+H268+H269+H270</f>
        <v>5500000</v>
      </c>
    </row>
    <row r="265" spans="1:8" x14ac:dyDescent="0.25">
      <c r="A265" s="74">
        <v>1</v>
      </c>
      <c r="B265" s="22" t="s">
        <v>129</v>
      </c>
      <c r="C265" s="286">
        <v>500000</v>
      </c>
      <c r="D265" s="287"/>
      <c r="E265" s="288"/>
      <c r="F265" s="289"/>
      <c r="G265" s="290">
        <v>500000</v>
      </c>
      <c r="H265" s="224">
        <f>+C265+G265</f>
        <v>1000000</v>
      </c>
    </row>
    <row r="266" spans="1:8" x14ac:dyDescent="0.25">
      <c r="A266" s="75">
        <v>2</v>
      </c>
      <c r="B266" s="23" t="s">
        <v>130</v>
      </c>
      <c r="C266" s="291">
        <v>500000</v>
      </c>
      <c r="D266" s="292"/>
      <c r="E266" s="293"/>
      <c r="F266" s="293"/>
      <c r="G266" s="294">
        <v>450000</v>
      </c>
      <c r="H266" s="225">
        <f>+C266+G266</f>
        <v>950000</v>
      </c>
    </row>
    <row r="267" spans="1:8" x14ac:dyDescent="0.25">
      <c r="A267" s="75">
        <v>3</v>
      </c>
      <c r="B267" s="24" t="s">
        <v>131</v>
      </c>
      <c r="C267" s="291">
        <v>500000</v>
      </c>
      <c r="D267" s="292"/>
      <c r="E267" s="293"/>
      <c r="F267" s="293"/>
      <c r="G267" s="294">
        <v>450000</v>
      </c>
      <c r="H267" s="225">
        <f t="shared" ref="H267:H270" si="17">+C267+G267</f>
        <v>950000</v>
      </c>
    </row>
    <row r="268" spans="1:8" x14ac:dyDescent="0.25">
      <c r="A268" s="75">
        <v>4</v>
      </c>
      <c r="B268" s="24" t="s">
        <v>132</v>
      </c>
      <c r="C268" s="291">
        <v>600000</v>
      </c>
      <c r="D268" s="292"/>
      <c r="E268" s="293"/>
      <c r="F268" s="293"/>
      <c r="G268" s="294">
        <v>600000</v>
      </c>
      <c r="H268" s="225">
        <f t="shared" si="17"/>
        <v>1200000</v>
      </c>
    </row>
    <row r="269" spans="1:8" x14ac:dyDescent="0.25">
      <c r="A269" s="75">
        <v>5</v>
      </c>
      <c r="B269" s="23" t="s">
        <v>133</v>
      </c>
      <c r="C269" s="291">
        <v>450000</v>
      </c>
      <c r="D269" s="292"/>
      <c r="E269" s="293"/>
      <c r="F269" s="293"/>
      <c r="G269" s="294">
        <v>450000</v>
      </c>
      <c r="H269" s="225">
        <f t="shared" si="17"/>
        <v>900000</v>
      </c>
    </row>
    <row r="270" spans="1:8" ht="15.75" thickBot="1" x14ac:dyDescent="0.3">
      <c r="A270" s="76">
        <v>6</v>
      </c>
      <c r="B270" s="25" t="s">
        <v>316</v>
      </c>
      <c r="C270" s="295">
        <v>250000</v>
      </c>
      <c r="D270" s="296"/>
      <c r="E270" s="297"/>
      <c r="F270" s="297"/>
      <c r="G270" s="298">
        <v>250000</v>
      </c>
      <c r="H270" s="226">
        <f t="shared" si="17"/>
        <v>500000</v>
      </c>
    </row>
    <row r="271" spans="1:8" ht="15.75" thickBot="1" x14ac:dyDescent="0.3">
      <c r="A271" s="50" t="s">
        <v>134</v>
      </c>
      <c r="B271" s="89" t="s">
        <v>135</v>
      </c>
      <c r="C271" s="153">
        <f>+C274+C299+C311+C272+C305</f>
        <v>2503867</v>
      </c>
      <c r="D271" s="217">
        <f>+D272+D274+D299</f>
        <v>12115628</v>
      </c>
      <c r="E271" s="299"/>
      <c r="F271" s="300"/>
      <c r="G271" s="153">
        <f>+G274+G305+G311</f>
        <v>1850000</v>
      </c>
      <c r="H271" s="227">
        <f>+C271+D271+G271</f>
        <v>16469495</v>
      </c>
    </row>
    <row r="272" spans="1:8" ht="15.75" thickBot="1" x14ac:dyDescent="0.3">
      <c r="A272" s="52" t="s">
        <v>136</v>
      </c>
      <c r="B272" s="117" t="s">
        <v>10</v>
      </c>
      <c r="C272" s="301">
        <f>+C273</f>
        <v>1352667</v>
      </c>
      <c r="D272" s="302">
        <f>+D273</f>
        <v>9372338</v>
      </c>
      <c r="E272" s="303"/>
      <c r="F272" s="304"/>
      <c r="G272" s="301"/>
      <c r="H272" s="228">
        <f>+H273</f>
        <v>10725005</v>
      </c>
    </row>
    <row r="273" spans="1:8" ht="15.75" thickBot="1" x14ac:dyDescent="0.3">
      <c r="A273" s="41">
        <v>1</v>
      </c>
      <c r="B273" s="26" t="s">
        <v>10</v>
      </c>
      <c r="C273" s="151">
        <v>1352667</v>
      </c>
      <c r="D273" s="305">
        <v>9372338</v>
      </c>
      <c r="E273" s="306"/>
      <c r="F273" s="307"/>
      <c r="G273" s="151"/>
      <c r="H273" s="229">
        <f>+C273+D273</f>
        <v>10725005</v>
      </c>
    </row>
    <row r="274" spans="1:8" ht="15.75" thickBot="1" x14ac:dyDescent="0.3">
      <c r="A274" s="52" t="s">
        <v>137</v>
      </c>
      <c r="B274" s="117" t="s">
        <v>379</v>
      </c>
      <c r="C274" s="176"/>
      <c r="D274" s="223">
        <f>SUM(D275:D298)</f>
        <v>2594490</v>
      </c>
      <c r="E274" s="308"/>
      <c r="F274" s="309"/>
      <c r="G274" s="176">
        <f>SUM(G275:G298)</f>
        <v>400000</v>
      </c>
      <c r="H274" s="223">
        <f>SUM(H275:H298)</f>
        <v>2994490</v>
      </c>
    </row>
    <row r="275" spans="1:8" x14ac:dyDescent="0.25">
      <c r="A275" s="55">
        <v>1</v>
      </c>
      <c r="B275" s="16" t="s">
        <v>138</v>
      </c>
      <c r="C275" s="97"/>
      <c r="D275" s="208">
        <v>20000</v>
      </c>
      <c r="E275" s="245"/>
      <c r="F275" s="310"/>
      <c r="G275" s="154"/>
      <c r="H275" s="230">
        <f>+C275+D275+G275</f>
        <v>20000</v>
      </c>
    </row>
    <row r="276" spans="1:8" x14ac:dyDescent="0.25">
      <c r="A276" s="54">
        <v>2</v>
      </c>
      <c r="B276" s="17" t="s">
        <v>139</v>
      </c>
      <c r="C276" s="92"/>
      <c r="D276" s="209">
        <v>170000</v>
      </c>
      <c r="E276" s="244"/>
      <c r="F276" s="311"/>
      <c r="G276" s="167">
        <v>100000</v>
      </c>
      <c r="H276" s="231">
        <f>+C276+D276+G276</f>
        <v>270000</v>
      </c>
    </row>
    <row r="277" spans="1:8" x14ac:dyDescent="0.25">
      <c r="A277" s="55">
        <v>3</v>
      </c>
      <c r="B277" s="17" t="s">
        <v>140</v>
      </c>
      <c r="C277" s="92"/>
      <c r="D277" s="209">
        <v>345390</v>
      </c>
      <c r="E277" s="244"/>
      <c r="F277" s="311"/>
      <c r="G277" s="167"/>
      <c r="H277" s="231">
        <f t="shared" ref="H277:H298" si="18">+C277+D277+G277</f>
        <v>345390</v>
      </c>
    </row>
    <row r="278" spans="1:8" x14ac:dyDescent="0.25">
      <c r="A278" s="54">
        <v>4</v>
      </c>
      <c r="B278" s="17" t="s">
        <v>141</v>
      </c>
      <c r="C278" s="92"/>
      <c r="D278" s="209">
        <v>55000</v>
      </c>
      <c r="E278" s="244"/>
      <c r="F278" s="311"/>
      <c r="G278" s="167"/>
      <c r="H278" s="231">
        <f t="shared" si="18"/>
        <v>55000</v>
      </c>
    </row>
    <row r="279" spans="1:8" x14ac:dyDescent="0.25">
      <c r="A279" s="54">
        <v>5</v>
      </c>
      <c r="B279" s="27" t="s">
        <v>318</v>
      </c>
      <c r="C279" s="92"/>
      <c r="D279" s="209">
        <v>500000</v>
      </c>
      <c r="E279" s="244"/>
      <c r="F279" s="311"/>
      <c r="G279" s="167">
        <v>100000</v>
      </c>
      <c r="H279" s="231">
        <f t="shared" si="18"/>
        <v>600000</v>
      </c>
    </row>
    <row r="280" spans="1:8" x14ac:dyDescent="0.25">
      <c r="A280" s="55">
        <v>6</v>
      </c>
      <c r="B280" s="28" t="s">
        <v>380</v>
      </c>
      <c r="C280" s="92"/>
      <c r="D280" s="209">
        <v>310000</v>
      </c>
      <c r="E280" s="244"/>
      <c r="F280" s="311"/>
      <c r="G280" s="167"/>
      <c r="H280" s="231">
        <f t="shared" si="18"/>
        <v>310000</v>
      </c>
    </row>
    <row r="281" spans="1:8" x14ac:dyDescent="0.25">
      <c r="A281" s="54">
        <v>7</v>
      </c>
      <c r="B281" s="28" t="s">
        <v>142</v>
      </c>
      <c r="C281" s="92"/>
      <c r="D281" s="209">
        <v>371000</v>
      </c>
      <c r="E281" s="244"/>
      <c r="F281" s="311"/>
      <c r="G281" s="167">
        <v>100000</v>
      </c>
      <c r="H281" s="231">
        <f t="shared" si="18"/>
        <v>471000</v>
      </c>
    </row>
    <row r="282" spans="1:8" x14ac:dyDescent="0.25">
      <c r="A282" s="54">
        <v>8</v>
      </c>
      <c r="B282" s="29" t="s">
        <v>143</v>
      </c>
      <c r="C282" s="92"/>
      <c r="D282" s="209">
        <v>140000</v>
      </c>
      <c r="E282" s="312"/>
      <c r="F282" s="313"/>
      <c r="G282" s="167"/>
      <c r="H282" s="231">
        <f t="shared" si="18"/>
        <v>140000</v>
      </c>
    </row>
    <row r="283" spans="1:8" x14ac:dyDescent="0.25">
      <c r="A283" s="55">
        <v>9</v>
      </c>
      <c r="B283" s="17" t="s">
        <v>144</v>
      </c>
      <c r="C283" s="92"/>
      <c r="D283" s="209">
        <v>25000</v>
      </c>
      <c r="E283" s="312"/>
      <c r="F283" s="313"/>
      <c r="G283" s="167"/>
      <c r="H283" s="231">
        <f t="shared" si="18"/>
        <v>25000</v>
      </c>
    </row>
    <row r="284" spans="1:8" x14ac:dyDescent="0.25">
      <c r="A284" s="54">
        <v>10</v>
      </c>
      <c r="B284" s="17" t="s">
        <v>145</v>
      </c>
      <c r="C284" s="92"/>
      <c r="D284" s="209">
        <v>50000</v>
      </c>
      <c r="E284" s="312"/>
      <c r="F284" s="313"/>
      <c r="G284" s="167"/>
      <c r="H284" s="231">
        <f t="shared" si="18"/>
        <v>50000</v>
      </c>
    </row>
    <row r="285" spans="1:8" x14ac:dyDescent="0.25">
      <c r="A285" s="54">
        <v>11</v>
      </c>
      <c r="B285" s="17" t="s">
        <v>381</v>
      </c>
      <c r="C285" s="92"/>
      <c r="D285" s="209">
        <v>150000</v>
      </c>
      <c r="E285" s="312"/>
      <c r="F285" s="313"/>
      <c r="G285" s="167"/>
      <c r="H285" s="231">
        <f t="shared" si="18"/>
        <v>150000</v>
      </c>
    </row>
    <row r="286" spans="1:8" x14ac:dyDescent="0.25">
      <c r="A286" s="55">
        <v>12</v>
      </c>
      <c r="B286" s="17" t="s">
        <v>146</v>
      </c>
      <c r="C286" s="92"/>
      <c r="D286" s="209">
        <v>18000</v>
      </c>
      <c r="E286" s="312"/>
      <c r="F286" s="313"/>
      <c r="G286" s="167"/>
      <c r="H286" s="231">
        <f t="shared" si="18"/>
        <v>18000</v>
      </c>
    </row>
    <row r="287" spans="1:8" x14ac:dyDescent="0.25">
      <c r="A287" s="54">
        <v>13</v>
      </c>
      <c r="B287" s="17" t="s">
        <v>319</v>
      </c>
      <c r="C287" s="92"/>
      <c r="D287" s="209">
        <v>7000</v>
      </c>
      <c r="E287" s="312"/>
      <c r="F287" s="313"/>
      <c r="G287" s="167"/>
      <c r="H287" s="231">
        <f t="shared" si="18"/>
        <v>7000</v>
      </c>
    </row>
    <row r="288" spans="1:8" x14ac:dyDescent="0.25">
      <c r="A288" s="54">
        <v>14</v>
      </c>
      <c r="B288" s="17" t="s">
        <v>382</v>
      </c>
      <c r="C288" s="92"/>
      <c r="D288" s="209">
        <v>3500</v>
      </c>
      <c r="E288" s="312"/>
      <c r="F288" s="313"/>
      <c r="G288" s="167"/>
      <c r="H288" s="231">
        <f t="shared" si="18"/>
        <v>3500</v>
      </c>
    </row>
    <row r="289" spans="1:8" x14ac:dyDescent="0.25">
      <c r="A289" s="55">
        <v>15</v>
      </c>
      <c r="B289" s="17" t="s">
        <v>320</v>
      </c>
      <c r="C289" s="92"/>
      <c r="D289" s="209">
        <v>3100</v>
      </c>
      <c r="E289" s="312"/>
      <c r="F289" s="313"/>
      <c r="G289" s="167"/>
      <c r="H289" s="231">
        <f t="shared" si="18"/>
        <v>3100</v>
      </c>
    </row>
    <row r="290" spans="1:8" x14ac:dyDescent="0.25">
      <c r="A290" s="54">
        <v>16</v>
      </c>
      <c r="B290" s="17" t="s">
        <v>147</v>
      </c>
      <c r="C290" s="92"/>
      <c r="D290" s="209">
        <v>1500</v>
      </c>
      <c r="E290" s="312"/>
      <c r="F290" s="313"/>
      <c r="G290" s="421"/>
      <c r="H290" s="231">
        <f t="shared" si="18"/>
        <v>1500</v>
      </c>
    </row>
    <row r="291" spans="1:8" x14ac:dyDescent="0.25">
      <c r="A291" s="54">
        <v>17</v>
      </c>
      <c r="B291" s="17" t="s">
        <v>148</v>
      </c>
      <c r="C291" s="92"/>
      <c r="D291" s="209">
        <v>20000</v>
      </c>
      <c r="E291" s="312"/>
      <c r="F291" s="313"/>
      <c r="G291" s="167"/>
      <c r="H291" s="231">
        <f t="shared" si="18"/>
        <v>20000</v>
      </c>
    </row>
    <row r="292" spans="1:8" ht="30" x14ac:dyDescent="0.25">
      <c r="A292" s="55">
        <v>18</v>
      </c>
      <c r="B292" s="30" t="s">
        <v>149</v>
      </c>
      <c r="C292" s="92"/>
      <c r="D292" s="209">
        <v>300000</v>
      </c>
      <c r="E292" s="312"/>
      <c r="F292" s="313"/>
      <c r="G292" s="167">
        <v>100000</v>
      </c>
      <c r="H292" s="231">
        <f t="shared" si="18"/>
        <v>400000</v>
      </c>
    </row>
    <row r="293" spans="1:8" x14ac:dyDescent="0.25">
      <c r="A293" s="54">
        <v>19</v>
      </c>
      <c r="B293" s="17" t="s">
        <v>150</v>
      </c>
      <c r="C293" s="92"/>
      <c r="D293" s="209">
        <v>2500</v>
      </c>
      <c r="E293" s="312"/>
      <c r="F293" s="313"/>
      <c r="G293" s="167"/>
      <c r="H293" s="231">
        <f t="shared" si="18"/>
        <v>2500</v>
      </c>
    </row>
    <row r="294" spans="1:8" x14ac:dyDescent="0.25">
      <c r="A294" s="54">
        <v>20</v>
      </c>
      <c r="B294" s="17" t="s">
        <v>321</v>
      </c>
      <c r="C294" s="92"/>
      <c r="D294" s="209">
        <v>35000</v>
      </c>
      <c r="E294" s="312"/>
      <c r="F294" s="313"/>
      <c r="G294" s="167"/>
      <c r="H294" s="231">
        <f t="shared" si="18"/>
        <v>35000</v>
      </c>
    </row>
    <row r="295" spans="1:8" x14ac:dyDescent="0.25">
      <c r="A295" s="55">
        <v>21</v>
      </c>
      <c r="B295" s="17" t="s">
        <v>322</v>
      </c>
      <c r="C295" s="92"/>
      <c r="D295" s="209">
        <v>2500</v>
      </c>
      <c r="E295" s="314"/>
      <c r="F295" s="420"/>
      <c r="G295" s="167"/>
      <c r="H295" s="231">
        <f t="shared" si="18"/>
        <v>2500</v>
      </c>
    </row>
    <row r="296" spans="1:8" x14ac:dyDescent="0.25">
      <c r="A296" s="54">
        <v>22</v>
      </c>
      <c r="B296" s="31" t="s">
        <v>323</v>
      </c>
      <c r="C296" s="92"/>
      <c r="D296" s="209">
        <v>5000</v>
      </c>
      <c r="E296" s="312"/>
      <c r="F296" s="313"/>
      <c r="G296" s="166"/>
      <c r="H296" s="231">
        <f t="shared" si="18"/>
        <v>5000</v>
      </c>
    </row>
    <row r="297" spans="1:8" x14ac:dyDescent="0.25">
      <c r="A297" s="54">
        <v>23</v>
      </c>
      <c r="B297" s="17" t="s">
        <v>151</v>
      </c>
      <c r="C297" s="92"/>
      <c r="D297" s="209">
        <v>50000</v>
      </c>
      <c r="E297" s="312"/>
      <c r="F297" s="313"/>
      <c r="G297" s="167"/>
      <c r="H297" s="231">
        <f t="shared" si="18"/>
        <v>50000</v>
      </c>
    </row>
    <row r="298" spans="1:8" ht="15.75" thickBot="1" x14ac:dyDescent="0.3">
      <c r="A298" s="55">
        <v>24</v>
      </c>
      <c r="B298" s="20" t="s">
        <v>152</v>
      </c>
      <c r="C298" s="107"/>
      <c r="D298" s="210">
        <v>10000</v>
      </c>
      <c r="E298" s="315"/>
      <c r="F298" s="422"/>
      <c r="G298" s="424"/>
      <c r="H298" s="423">
        <f t="shared" si="18"/>
        <v>10000</v>
      </c>
    </row>
    <row r="299" spans="1:8" ht="15.75" thickBot="1" x14ac:dyDescent="0.3">
      <c r="A299" s="52" t="s">
        <v>153</v>
      </c>
      <c r="B299" s="117" t="s">
        <v>154</v>
      </c>
      <c r="C299" s="178">
        <f>SUM(C300:C304)</f>
        <v>301200</v>
      </c>
      <c r="D299" s="223">
        <f>+D300+D301+D302+D303+D304</f>
        <v>148800</v>
      </c>
      <c r="E299" s="284"/>
      <c r="F299" s="316"/>
      <c r="G299" s="283"/>
      <c r="H299" s="178">
        <f>+C299+D299</f>
        <v>450000</v>
      </c>
    </row>
    <row r="300" spans="1:8" x14ac:dyDescent="0.25">
      <c r="A300" s="55">
        <v>1</v>
      </c>
      <c r="B300" s="32" t="s">
        <v>187</v>
      </c>
      <c r="C300" s="166">
        <v>170000</v>
      </c>
      <c r="D300" s="317">
        <v>70000</v>
      </c>
      <c r="E300" s="243"/>
      <c r="F300" s="242"/>
      <c r="G300" s="318"/>
      <c r="H300" s="166">
        <f>+C300+D300</f>
        <v>240000</v>
      </c>
    </row>
    <row r="301" spans="1:8" x14ac:dyDescent="0.25">
      <c r="A301" s="54">
        <v>2</v>
      </c>
      <c r="B301" s="33" t="s">
        <v>78</v>
      </c>
      <c r="C301" s="167">
        <v>60000</v>
      </c>
      <c r="D301" s="319">
        <v>50000</v>
      </c>
      <c r="E301" s="244"/>
      <c r="F301" s="239"/>
      <c r="G301" s="320"/>
      <c r="H301" s="167">
        <f>+C301+D301</f>
        <v>110000</v>
      </c>
    </row>
    <row r="302" spans="1:8" x14ac:dyDescent="0.25">
      <c r="A302" s="54">
        <v>3</v>
      </c>
      <c r="B302" s="33" t="s">
        <v>324</v>
      </c>
      <c r="C302" s="167">
        <v>40000</v>
      </c>
      <c r="D302" s="319">
        <v>10000</v>
      </c>
      <c r="E302" s="244"/>
      <c r="F302" s="239"/>
      <c r="G302" s="320"/>
      <c r="H302" s="167">
        <f t="shared" ref="H302:H304" si="19">+C302+D302</f>
        <v>50000</v>
      </c>
    </row>
    <row r="303" spans="1:8" x14ac:dyDescent="0.25">
      <c r="A303" s="54">
        <v>4</v>
      </c>
      <c r="B303" s="33" t="s">
        <v>188</v>
      </c>
      <c r="C303" s="167">
        <v>20000</v>
      </c>
      <c r="D303" s="319">
        <v>10000</v>
      </c>
      <c r="E303" s="244"/>
      <c r="F303" s="239"/>
      <c r="G303" s="320"/>
      <c r="H303" s="167">
        <f t="shared" si="19"/>
        <v>30000</v>
      </c>
    </row>
    <row r="304" spans="1:8" ht="15.75" thickBot="1" x14ac:dyDescent="0.3">
      <c r="A304" s="61">
        <v>5</v>
      </c>
      <c r="B304" s="34" t="s">
        <v>189</v>
      </c>
      <c r="C304" s="167">
        <v>11200</v>
      </c>
      <c r="D304" s="321">
        <v>8800</v>
      </c>
      <c r="E304" s="322"/>
      <c r="F304" s="250"/>
      <c r="G304" s="323"/>
      <c r="H304" s="167">
        <f t="shared" si="19"/>
        <v>20000</v>
      </c>
    </row>
    <row r="305" spans="1:8" ht="15.75" thickBot="1" x14ac:dyDescent="0.3">
      <c r="A305" s="77" t="s">
        <v>155</v>
      </c>
      <c r="B305" s="118" t="s">
        <v>156</v>
      </c>
      <c r="C305" s="179">
        <f>+C306+C307+C308+C309+C310</f>
        <v>500000</v>
      </c>
      <c r="D305" s="324"/>
      <c r="E305" s="325"/>
      <c r="F305" s="326"/>
      <c r="G305" s="327">
        <f>SUM(G306:G310)</f>
        <v>1150000</v>
      </c>
      <c r="H305" s="179">
        <f>+C305+G305</f>
        <v>1650000</v>
      </c>
    </row>
    <row r="306" spans="1:8" x14ac:dyDescent="0.25">
      <c r="A306" s="78">
        <v>1</v>
      </c>
      <c r="B306" s="205" t="s">
        <v>157</v>
      </c>
      <c r="C306" s="237">
        <v>100000</v>
      </c>
      <c r="D306" s="328"/>
      <c r="E306" s="329"/>
      <c r="F306" s="330"/>
      <c r="G306" s="237">
        <v>100000</v>
      </c>
      <c r="H306" s="180">
        <f>+C306+G306</f>
        <v>200000</v>
      </c>
    </row>
    <row r="307" spans="1:8" x14ac:dyDescent="0.25">
      <c r="A307" s="56">
        <v>2</v>
      </c>
      <c r="B307" s="191" t="s">
        <v>158</v>
      </c>
      <c r="C307" s="239"/>
      <c r="D307" s="331"/>
      <c r="E307" s="332"/>
      <c r="F307" s="333"/>
      <c r="G307" s="239">
        <v>150000</v>
      </c>
      <c r="H307" s="175">
        <f>+G307</f>
        <v>150000</v>
      </c>
    </row>
    <row r="308" spans="1:8" x14ac:dyDescent="0.25">
      <c r="A308" s="56">
        <v>3</v>
      </c>
      <c r="B308" s="191" t="s">
        <v>159</v>
      </c>
      <c r="C308" s="175"/>
      <c r="D308" s="331"/>
      <c r="E308" s="332"/>
      <c r="F308" s="333"/>
      <c r="G308" s="175">
        <v>50000</v>
      </c>
      <c r="H308" s="175">
        <f t="shared" ref="H308" si="20">+G308</f>
        <v>50000</v>
      </c>
    </row>
    <row r="309" spans="1:8" x14ac:dyDescent="0.25">
      <c r="A309" s="56">
        <v>4</v>
      </c>
      <c r="B309" s="206" t="s">
        <v>160</v>
      </c>
      <c r="C309" s="186">
        <v>100000</v>
      </c>
      <c r="D309" s="331"/>
      <c r="E309" s="332"/>
      <c r="F309" s="333"/>
      <c r="G309" s="186">
        <v>150000</v>
      </c>
      <c r="H309" s="175">
        <f>+C309+G309</f>
        <v>250000</v>
      </c>
    </row>
    <row r="310" spans="1:8" ht="15.75" thickBot="1" x14ac:dyDescent="0.3">
      <c r="A310" s="79">
        <v>5</v>
      </c>
      <c r="B310" s="207" t="s">
        <v>161</v>
      </c>
      <c r="C310" s="277">
        <v>300000</v>
      </c>
      <c r="D310" s="334"/>
      <c r="E310" s="335"/>
      <c r="F310" s="336"/>
      <c r="G310" s="277">
        <v>700000</v>
      </c>
      <c r="H310" s="181">
        <f>C310+G310</f>
        <v>1000000</v>
      </c>
    </row>
    <row r="311" spans="1:8" ht="15.75" thickBot="1" x14ac:dyDescent="0.3">
      <c r="A311" s="52" t="s">
        <v>162</v>
      </c>
      <c r="B311" s="117" t="s">
        <v>128</v>
      </c>
      <c r="C311" s="176">
        <v>350000</v>
      </c>
      <c r="D311" s="283"/>
      <c r="E311" s="284"/>
      <c r="F311" s="316"/>
      <c r="G311" s="223">
        <v>300000</v>
      </c>
      <c r="H311" s="176">
        <f>+C311+G311</f>
        <v>650000</v>
      </c>
    </row>
    <row r="312" spans="1:8" ht="15.75" thickBot="1" x14ac:dyDescent="0.3">
      <c r="A312" s="50" t="s">
        <v>163</v>
      </c>
      <c r="B312" s="89" t="s">
        <v>164</v>
      </c>
      <c r="C312" s="153">
        <f>+C315+C340+C363+C346+C313</f>
        <v>5272435</v>
      </c>
      <c r="D312" s="217"/>
      <c r="E312" s="299">
        <f>+E313+E315+E346+E363+E340</f>
        <v>30932322</v>
      </c>
      <c r="F312" s="153"/>
      <c r="G312" s="217">
        <f>+G315+G346+G363+G313</f>
        <v>4741605</v>
      </c>
      <c r="H312" s="177">
        <f>+C312+E312+G312</f>
        <v>40946362</v>
      </c>
    </row>
    <row r="313" spans="1:8" ht="15.75" thickBot="1" x14ac:dyDescent="0.3">
      <c r="A313" s="52" t="s">
        <v>165</v>
      </c>
      <c r="B313" s="117" t="s">
        <v>10</v>
      </c>
      <c r="C313" s="176">
        <f>+C314</f>
        <v>572792</v>
      </c>
      <c r="D313" s="223"/>
      <c r="E313" s="308">
        <f>+E314</f>
        <v>28703660</v>
      </c>
      <c r="F313" s="176"/>
      <c r="G313" s="223">
        <f>+G314</f>
        <v>60000</v>
      </c>
      <c r="H313" s="178">
        <f>+H314</f>
        <v>29336452</v>
      </c>
    </row>
    <row r="314" spans="1:8" ht="15.75" thickBot="1" x14ac:dyDescent="0.3">
      <c r="A314" s="80">
        <v>1</v>
      </c>
      <c r="B314" s="35" t="s">
        <v>10</v>
      </c>
      <c r="C314" s="171">
        <v>572792</v>
      </c>
      <c r="D314" s="263"/>
      <c r="E314" s="337">
        <v>28703660</v>
      </c>
      <c r="F314" s="338"/>
      <c r="G314" s="263">
        <v>60000</v>
      </c>
      <c r="H314" s="182">
        <f>+E314+C314+G314</f>
        <v>29336452</v>
      </c>
    </row>
    <row r="315" spans="1:8" ht="15.75" thickBot="1" x14ac:dyDescent="0.3">
      <c r="A315" s="52" t="s">
        <v>166</v>
      </c>
      <c r="B315" s="119" t="s">
        <v>12</v>
      </c>
      <c r="C315" s="176">
        <f>SUM(C316:C339)</f>
        <v>1219643</v>
      </c>
      <c r="D315" s="223"/>
      <c r="E315" s="308">
        <f>SUM(E316:E339)</f>
        <v>1945267</v>
      </c>
      <c r="F315" s="176"/>
      <c r="G315" s="223">
        <v>800000</v>
      </c>
      <c r="H315" s="176">
        <f>SUM(H316:H339)</f>
        <v>3964910</v>
      </c>
    </row>
    <row r="316" spans="1:8" x14ac:dyDescent="0.25">
      <c r="A316" s="64">
        <v>1</v>
      </c>
      <c r="B316" s="409" t="s">
        <v>167</v>
      </c>
      <c r="C316" s="90">
        <v>100000</v>
      </c>
      <c r="D316" s="339"/>
      <c r="E316" s="97">
        <v>110000</v>
      </c>
      <c r="F316" s="183"/>
      <c r="G316" s="340"/>
      <c r="H316" s="183">
        <f>+C316+E316</f>
        <v>210000</v>
      </c>
    </row>
    <row r="317" spans="1:8" x14ac:dyDescent="0.25">
      <c r="A317" s="65">
        <v>2</v>
      </c>
      <c r="B317" s="384" t="s">
        <v>168</v>
      </c>
      <c r="C317" s="92"/>
      <c r="D317" s="319"/>
      <c r="E317" s="92">
        <v>10000</v>
      </c>
      <c r="F317" s="184"/>
      <c r="G317" s="341"/>
      <c r="H317" s="184">
        <f>+C317+E317</f>
        <v>10000</v>
      </c>
    </row>
    <row r="318" spans="1:8" x14ac:dyDescent="0.25">
      <c r="A318" s="65">
        <v>3</v>
      </c>
      <c r="B318" s="384" t="s">
        <v>383</v>
      </c>
      <c r="C318" s="92"/>
      <c r="D318" s="319"/>
      <c r="E318" s="92">
        <v>35000</v>
      </c>
      <c r="F318" s="342"/>
      <c r="G318" s="341"/>
      <c r="H318" s="184">
        <f>+C318+E318+G318</f>
        <v>35000</v>
      </c>
    </row>
    <row r="319" spans="1:8" x14ac:dyDescent="0.25">
      <c r="A319" s="65">
        <v>4</v>
      </c>
      <c r="B319" s="384" t="s">
        <v>169</v>
      </c>
      <c r="C319" s="92"/>
      <c r="D319" s="319"/>
      <c r="E319" s="92">
        <v>5000</v>
      </c>
      <c r="F319" s="184"/>
      <c r="G319" s="341"/>
      <c r="H319" s="184">
        <f t="shared" ref="H319:H339" si="21">+C319+E319+G319</f>
        <v>5000</v>
      </c>
    </row>
    <row r="320" spans="1:8" x14ac:dyDescent="0.25">
      <c r="A320" s="65">
        <v>5</v>
      </c>
      <c r="B320" s="384" t="s">
        <v>170</v>
      </c>
      <c r="C320" s="92"/>
      <c r="D320" s="319"/>
      <c r="E320" s="92">
        <v>7500</v>
      </c>
      <c r="F320" s="184"/>
      <c r="G320" s="341"/>
      <c r="H320" s="184">
        <f t="shared" si="21"/>
        <v>7500</v>
      </c>
    </row>
    <row r="321" spans="1:8" x14ac:dyDescent="0.25">
      <c r="A321" s="65">
        <v>6</v>
      </c>
      <c r="B321" s="384" t="s">
        <v>325</v>
      </c>
      <c r="C321" s="92"/>
      <c r="D321" s="319"/>
      <c r="E321" s="92">
        <v>9000</v>
      </c>
      <c r="F321" s="184"/>
      <c r="G321" s="341"/>
      <c r="H321" s="184">
        <f t="shared" si="21"/>
        <v>9000</v>
      </c>
    </row>
    <row r="322" spans="1:8" x14ac:dyDescent="0.25">
      <c r="A322" s="65">
        <v>7</v>
      </c>
      <c r="B322" s="410" t="s">
        <v>171</v>
      </c>
      <c r="C322" s="92"/>
      <c r="D322" s="319"/>
      <c r="E322" s="92">
        <v>28000</v>
      </c>
      <c r="F322" s="184"/>
      <c r="G322" s="341"/>
      <c r="H322" s="184">
        <f t="shared" si="21"/>
        <v>28000</v>
      </c>
    </row>
    <row r="323" spans="1:8" x14ac:dyDescent="0.25">
      <c r="A323" s="65">
        <v>8</v>
      </c>
      <c r="B323" s="384" t="s">
        <v>172</v>
      </c>
      <c r="C323" s="92"/>
      <c r="D323" s="319"/>
      <c r="E323" s="92">
        <v>25000</v>
      </c>
      <c r="F323" s="184"/>
      <c r="G323" s="341"/>
      <c r="H323" s="184">
        <f t="shared" si="21"/>
        <v>25000</v>
      </c>
    </row>
    <row r="324" spans="1:8" x14ac:dyDescent="0.25">
      <c r="A324" s="65">
        <v>9</v>
      </c>
      <c r="B324" s="384" t="s">
        <v>326</v>
      </c>
      <c r="C324" s="92"/>
      <c r="D324" s="319"/>
      <c r="E324" s="92">
        <v>5000</v>
      </c>
      <c r="F324" s="184"/>
      <c r="G324" s="341"/>
      <c r="H324" s="184">
        <f t="shared" si="21"/>
        <v>5000</v>
      </c>
    </row>
    <row r="325" spans="1:8" x14ac:dyDescent="0.25">
      <c r="A325" s="65">
        <v>10</v>
      </c>
      <c r="B325" s="384" t="s">
        <v>384</v>
      </c>
      <c r="C325" s="92"/>
      <c r="D325" s="319"/>
      <c r="E325" s="92">
        <v>35000</v>
      </c>
      <c r="F325" s="184"/>
      <c r="G325" s="341"/>
      <c r="H325" s="184">
        <f t="shared" si="21"/>
        <v>35000</v>
      </c>
    </row>
    <row r="326" spans="1:8" x14ac:dyDescent="0.25">
      <c r="A326" s="65">
        <v>11</v>
      </c>
      <c r="B326" s="384" t="s">
        <v>173</v>
      </c>
      <c r="C326" s="92"/>
      <c r="D326" s="319"/>
      <c r="E326" s="92">
        <v>2000</v>
      </c>
      <c r="F326" s="184"/>
      <c r="G326" s="341"/>
      <c r="H326" s="184">
        <f t="shared" si="21"/>
        <v>2000</v>
      </c>
    </row>
    <row r="327" spans="1:8" x14ac:dyDescent="0.25">
      <c r="A327" s="65">
        <v>12</v>
      </c>
      <c r="B327" s="384" t="s">
        <v>174</v>
      </c>
      <c r="C327" s="92"/>
      <c r="D327" s="319"/>
      <c r="E327" s="92">
        <v>35000</v>
      </c>
      <c r="F327" s="173"/>
      <c r="G327" s="341"/>
      <c r="H327" s="184">
        <f t="shared" si="21"/>
        <v>35000</v>
      </c>
    </row>
    <row r="328" spans="1:8" x14ac:dyDescent="0.25">
      <c r="A328" s="65">
        <v>13</v>
      </c>
      <c r="B328" s="384" t="s">
        <v>175</v>
      </c>
      <c r="C328" s="92">
        <v>200000</v>
      </c>
      <c r="D328" s="319"/>
      <c r="E328" s="92">
        <v>500000</v>
      </c>
      <c r="F328" s="173"/>
      <c r="G328" s="341">
        <v>300000</v>
      </c>
      <c r="H328" s="184">
        <f t="shared" si="21"/>
        <v>1000000</v>
      </c>
    </row>
    <row r="329" spans="1:8" x14ac:dyDescent="0.25">
      <c r="A329" s="65">
        <v>14</v>
      </c>
      <c r="B329" s="384" t="s">
        <v>176</v>
      </c>
      <c r="C329" s="92"/>
      <c r="D329" s="319"/>
      <c r="E329" s="92">
        <v>270000</v>
      </c>
      <c r="F329" s="173"/>
      <c r="G329" s="341"/>
      <c r="H329" s="184">
        <f t="shared" si="21"/>
        <v>270000</v>
      </c>
    </row>
    <row r="330" spans="1:8" x14ac:dyDescent="0.25">
      <c r="A330" s="65">
        <v>15</v>
      </c>
      <c r="B330" s="384" t="s">
        <v>177</v>
      </c>
      <c r="C330" s="92">
        <v>800000</v>
      </c>
      <c r="D330" s="319"/>
      <c r="E330" s="92">
        <v>500000</v>
      </c>
      <c r="F330" s="184"/>
      <c r="G330" s="341">
        <v>500000</v>
      </c>
      <c r="H330" s="184">
        <f t="shared" si="21"/>
        <v>1800000</v>
      </c>
    </row>
    <row r="331" spans="1:8" x14ac:dyDescent="0.25">
      <c r="A331" s="65">
        <v>16</v>
      </c>
      <c r="B331" s="384" t="s">
        <v>178</v>
      </c>
      <c r="C331" s="92"/>
      <c r="D331" s="319"/>
      <c r="E331" s="92">
        <v>35000</v>
      </c>
      <c r="F331" s="184"/>
      <c r="G331" s="341"/>
      <c r="H331" s="184">
        <f t="shared" si="21"/>
        <v>35000</v>
      </c>
    </row>
    <row r="332" spans="1:8" x14ac:dyDescent="0.25">
      <c r="A332" s="65">
        <v>17</v>
      </c>
      <c r="B332" s="384" t="s">
        <v>179</v>
      </c>
      <c r="C332" s="92"/>
      <c r="D332" s="319"/>
      <c r="E332" s="92">
        <v>5000</v>
      </c>
      <c r="F332" s="184"/>
      <c r="G332" s="341"/>
      <c r="H332" s="184">
        <f t="shared" si="21"/>
        <v>5000</v>
      </c>
    </row>
    <row r="333" spans="1:8" x14ac:dyDescent="0.25">
      <c r="A333" s="65">
        <v>18</v>
      </c>
      <c r="B333" s="384" t="s">
        <v>180</v>
      </c>
      <c r="C333" s="92">
        <v>100000</v>
      </c>
      <c r="D333" s="319"/>
      <c r="E333" s="92">
        <v>80000</v>
      </c>
      <c r="F333" s="184"/>
      <c r="G333" s="341"/>
      <c r="H333" s="184">
        <f t="shared" si="21"/>
        <v>180000</v>
      </c>
    </row>
    <row r="334" spans="1:8" x14ac:dyDescent="0.25">
      <c r="A334" s="65">
        <v>19</v>
      </c>
      <c r="B334" s="384" t="s">
        <v>181</v>
      </c>
      <c r="C334" s="92">
        <v>19643</v>
      </c>
      <c r="D334" s="321"/>
      <c r="E334" s="92">
        <v>194967</v>
      </c>
      <c r="F334" s="185"/>
      <c r="G334" s="343"/>
      <c r="H334" s="184">
        <f t="shared" si="21"/>
        <v>214610</v>
      </c>
    </row>
    <row r="335" spans="1:8" x14ac:dyDescent="0.25">
      <c r="A335" s="65">
        <v>20</v>
      </c>
      <c r="B335" s="384" t="s">
        <v>182</v>
      </c>
      <c r="C335" s="92"/>
      <c r="D335" s="321"/>
      <c r="E335" s="92">
        <v>15000</v>
      </c>
      <c r="F335" s="185"/>
      <c r="G335" s="343"/>
      <c r="H335" s="184">
        <f t="shared" si="21"/>
        <v>15000</v>
      </c>
    </row>
    <row r="336" spans="1:8" x14ac:dyDescent="0.25">
      <c r="A336" s="65">
        <v>21</v>
      </c>
      <c r="B336" s="384" t="s">
        <v>183</v>
      </c>
      <c r="C336" s="92"/>
      <c r="D336" s="321"/>
      <c r="E336" s="92">
        <v>800</v>
      </c>
      <c r="F336" s="185"/>
      <c r="G336" s="343"/>
      <c r="H336" s="184">
        <f t="shared" si="21"/>
        <v>800</v>
      </c>
    </row>
    <row r="337" spans="1:8" x14ac:dyDescent="0.25">
      <c r="A337" s="65">
        <v>22</v>
      </c>
      <c r="B337" s="384" t="s">
        <v>327</v>
      </c>
      <c r="C337" s="92"/>
      <c r="D337" s="319"/>
      <c r="E337" s="92">
        <v>25000</v>
      </c>
      <c r="F337" s="184"/>
      <c r="G337" s="341"/>
      <c r="H337" s="184">
        <f t="shared" si="21"/>
        <v>25000</v>
      </c>
    </row>
    <row r="338" spans="1:8" x14ac:dyDescent="0.25">
      <c r="A338" s="65">
        <v>23</v>
      </c>
      <c r="B338" s="384" t="s">
        <v>184</v>
      </c>
      <c r="C338" s="92"/>
      <c r="D338" s="319"/>
      <c r="E338" s="92">
        <v>1000</v>
      </c>
      <c r="F338" s="184"/>
      <c r="G338" s="341"/>
      <c r="H338" s="184">
        <f t="shared" si="21"/>
        <v>1000</v>
      </c>
    </row>
    <row r="339" spans="1:8" ht="15.75" thickBot="1" x14ac:dyDescent="0.3">
      <c r="A339" s="140">
        <v>24</v>
      </c>
      <c r="B339" s="417" t="s">
        <v>185</v>
      </c>
      <c r="C339" s="95"/>
      <c r="D339" s="321"/>
      <c r="E339" s="107">
        <v>12000</v>
      </c>
      <c r="F339" s="185"/>
      <c r="G339" s="343"/>
      <c r="H339" s="185">
        <f t="shared" si="21"/>
        <v>12000</v>
      </c>
    </row>
    <row r="340" spans="1:8" ht="15.75" thickBot="1" x14ac:dyDescent="0.3">
      <c r="A340" s="52" t="s">
        <v>186</v>
      </c>
      <c r="B340" s="117" t="s">
        <v>75</v>
      </c>
      <c r="C340" s="178">
        <f>SUM(C341:C345)</f>
        <v>1250000</v>
      </c>
      <c r="D340" s="283"/>
      <c r="E340" s="308"/>
      <c r="F340" s="176"/>
      <c r="G340" s="283"/>
      <c r="H340" s="178">
        <f>SUM(H341:H345)</f>
        <v>1250000</v>
      </c>
    </row>
    <row r="341" spans="1:8" x14ac:dyDescent="0.25">
      <c r="A341" s="71">
        <v>1</v>
      </c>
      <c r="B341" s="36" t="s">
        <v>187</v>
      </c>
      <c r="C341" s="155">
        <v>600000</v>
      </c>
      <c r="D341" s="222"/>
      <c r="E341" s="344"/>
      <c r="F341" s="345"/>
      <c r="G341" s="222"/>
      <c r="H341" s="155">
        <f>+C341+E341+G341</f>
        <v>600000</v>
      </c>
    </row>
    <row r="342" spans="1:8" x14ac:dyDescent="0.25">
      <c r="A342" s="69">
        <v>2</v>
      </c>
      <c r="B342" s="37" t="s">
        <v>78</v>
      </c>
      <c r="C342" s="152">
        <v>200000</v>
      </c>
      <c r="D342" s="241"/>
      <c r="E342" s="312"/>
      <c r="F342" s="164"/>
      <c r="G342" s="241"/>
      <c r="H342" s="152">
        <f>+C342+E342+G342</f>
        <v>200000</v>
      </c>
    </row>
    <row r="343" spans="1:8" x14ac:dyDescent="0.25">
      <c r="A343" s="69">
        <v>3</v>
      </c>
      <c r="B343" s="37" t="s">
        <v>79</v>
      </c>
      <c r="C343" s="152">
        <v>150000</v>
      </c>
      <c r="D343" s="241"/>
      <c r="E343" s="312"/>
      <c r="F343" s="164"/>
      <c r="G343" s="241"/>
      <c r="H343" s="152">
        <f t="shared" ref="H343:H345" si="22">+C343+E343+G343</f>
        <v>150000</v>
      </c>
    </row>
    <row r="344" spans="1:8" x14ac:dyDescent="0.25">
      <c r="A344" s="69">
        <v>4</v>
      </c>
      <c r="B344" s="37" t="s">
        <v>188</v>
      </c>
      <c r="C344" s="152">
        <v>200000</v>
      </c>
      <c r="D344" s="241"/>
      <c r="E344" s="312"/>
      <c r="F344" s="164"/>
      <c r="G344" s="241"/>
      <c r="H344" s="152">
        <f t="shared" si="22"/>
        <v>200000</v>
      </c>
    </row>
    <row r="345" spans="1:8" ht="15.75" thickBot="1" x14ac:dyDescent="0.3">
      <c r="A345" s="81">
        <v>5</v>
      </c>
      <c r="B345" s="38" t="s">
        <v>189</v>
      </c>
      <c r="C345" s="152">
        <v>100000</v>
      </c>
      <c r="D345" s="240"/>
      <c r="E345" s="346"/>
      <c r="F345" s="347"/>
      <c r="G345" s="240"/>
      <c r="H345" s="152">
        <f t="shared" si="22"/>
        <v>100000</v>
      </c>
    </row>
    <row r="346" spans="1:8" ht="15.75" thickBot="1" x14ac:dyDescent="0.3">
      <c r="A346" s="52" t="s">
        <v>190</v>
      </c>
      <c r="B346" s="120" t="s">
        <v>156</v>
      </c>
      <c r="C346" s="178">
        <f>SUM(C347:C362)</f>
        <v>1880000</v>
      </c>
      <c r="D346" s="283"/>
      <c r="E346" s="303">
        <f>+E349</f>
        <v>283395</v>
      </c>
      <c r="F346" s="348"/>
      <c r="G346" s="228">
        <f>SUM(G347:G362)</f>
        <v>3581605</v>
      </c>
      <c r="H346" s="179">
        <f>+C346+E346+G346</f>
        <v>5745000</v>
      </c>
    </row>
    <row r="347" spans="1:8" x14ac:dyDescent="0.25">
      <c r="A347" s="68">
        <v>1</v>
      </c>
      <c r="B347" s="11" t="s">
        <v>328</v>
      </c>
      <c r="C347" s="186">
        <v>100000</v>
      </c>
      <c r="D347" s="212"/>
      <c r="E347" s="349"/>
      <c r="F347" s="350"/>
      <c r="G347" s="186">
        <v>200000</v>
      </c>
      <c r="H347" s="180">
        <f>+C347+E347+G347</f>
        <v>300000</v>
      </c>
    </row>
    <row r="348" spans="1:8" x14ac:dyDescent="0.25">
      <c r="A348" s="71">
        <v>2</v>
      </c>
      <c r="B348" s="12" t="s">
        <v>329</v>
      </c>
      <c r="C348" s="186">
        <v>150000</v>
      </c>
      <c r="D348" s="222"/>
      <c r="E348" s="344"/>
      <c r="F348" s="164"/>
      <c r="G348" s="186">
        <v>250000</v>
      </c>
      <c r="H348" s="186">
        <f>+C348+E348+G348</f>
        <v>400000</v>
      </c>
    </row>
    <row r="349" spans="1:8" x14ac:dyDescent="0.25">
      <c r="A349" s="71">
        <v>3</v>
      </c>
      <c r="B349" s="12" t="s">
        <v>330</v>
      </c>
      <c r="C349" s="186"/>
      <c r="D349" s="222"/>
      <c r="E349" s="344">
        <v>283395</v>
      </c>
      <c r="F349" s="164"/>
      <c r="G349" s="351">
        <v>716605</v>
      </c>
      <c r="H349" s="186">
        <f t="shared" ref="H349:H362" si="23">+C349+E349+G349</f>
        <v>1000000</v>
      </c>
    </row>
    <row r="350" spans="1:8" x14ac:dyDescent="0.25">
      <c r="A350" s="71">
        <v>4</v>
      </c>
      <c r="B350" s="12" t="s">
        <v>331</v>
      </c>
      <c r="C350" s="186">
        <v>100000</v>
      </c>
      <c r="D350" s="222"/>
      <c r="E350" s="344"/>
      <c r="F350" s="164"/>
      <c r="G350" s="186">
        <v>150000</v>
      </c>
      <c r="H350" s="186">
        <f t="shared" si="23"/>
        <v>250000</v>
      </c>
    </row>
    <row r="351" spans="1:8" x14ac:dyDescent="0.25">
      <c r="A351" s="71">
        <v>5</v>
      </c>
      <c r="B351" s="12" t="s">
        <v>385</v>
      </c>
      <c r="C351" s="186">
        <v>100000</v>
      </c>
      <c r="D351" s="222"/>
      <c r="E351" s="344"/>
      <c r="F351" s="164"/>
      <c r="G351" s="186">
        <v>180000</v>
      </c>
      <c r="H351" s="186">
        <f t="shared" si="23"/>
        <v>280000</v>
      </c>
    </row>
    <row r="352" spans="1:8" x14ac:dyDescent="0.25">
      <c r="A352" s="71">
        <v>6</v>
      </c>
      <c r="B352" s="12" t="s">
        <v>191</v>
      </c>
      <c r="C352" s="186"/>
      <c r="D352" s="222"/>
      <c r="E352" s="344"/>
      <c r="F352" s="164"/>
      <c r="G352" s="186">
        <v>25000</v>
      </c>
      <c r="H352" s="186">
        <f t="shared" si="23"/>
        <v>25000</v>
      </c>
    </row>
    <row r="353" spans="1:8" x14ac:dyDescent="0.25">
      <c r="A353" s="71">
        <v>7</v>
      </c>
      <c r="B353" s="12" t="s">
        <v>192</v>
      </c>
      <c r="C353" s="186"/>
      <c r="D353" s="222"/>
      <c r="E353" s="344"/>
      <c r="F353" s="164"/>
      <c r="G353" s="186">
        <v>180000</v>
      </c>
      <c r="H353" s="186">
        <f t="shared" si="23"/>
        <v>180000</v>
      </c>
    </row>
    <row r="354" spans="1:8" x14ac:dyDescent="0.25">
      <c r="A354" s="71">
        <v>8</v>
      </c>
      <c r="B354" s="12" t="s">
        <v>332</v>
      </c>
      <c r="C354" s="186"/>
      <c r="D354" s="222"/>
      <c r="E354" s="344"/>
      <c r="F354" s="164"/>
      <c r="G354" s="186">
        <v>50000</v>
      </c>
      <c r="H354" s="186">
        <f t="shared" si="23"/>
        <v>50000</v>
      </c>
    </row>
    <row r="355" spans="1:8" x14ac:dyDescent="0.25">
      <c r="A355" s="71">
        <v>9</v>
      </c>
      <c r="B355" s="12" t="s">
        <v>193</v>
      </c>
      <c r="C355" s="186"/>
      <c r="D355" s="222"/>
      <c r="E355" s="344"/>
      <c r="F355" s="164"/>
      <c r="G355" s="186">
        <v>150000</v>
      </c>
      <c r="H355" s="186">
        <f t="shared" si="23"/>
        <v>150000</v>
      </c>
    </row>
    <row r="356" spans="1:8" x14ac:dyDescent="0.25">
      <c r="A356" s="71">
        <v>10</v>
      </c>
      <c r="B356" s="12" t="s">
        <v>194</v>
      </c>
      <c r="C356" s="186"/>
      <c r="D356" s="222"/>
      <c r="E356" s="344"/>
      <c r="F356" s="164"/>
      <c r="G356" s="186">
        <v>50000</v>
      </c>
      <c r="H356" s="186">
        <f t="shared" si="23"/>
        <v>50000</v>
      </c>
    </row>
    <row r="357" spans="1:8" x14ac:dyDescent="0.25">
      <c r="A357" s="71">
        <v>11</v>
      </c>
      <c r="B357" s="12" t="s">
        <v>333</v>
      </c>
      <c r="C357" s="186">
        <v>200000</v>
      </c>
      <c r="D357" s="222"/>
      <c r="E357" s="344"/>
      <c r="F357" s="164"/>
      <c r="G357" s="186">
        <v>300000</v>
      </c>
      <c r="H357" s="186">
        <f t="shared" si="23"/>
        <v>500000</v>
      </c>
    </row>
    <row r="358" spans="1:8" x14ac:dyDescent="0.25">
      <c r="A358" s="71">
        <v>12</v>
      </c>
      <c r="B358" s="12" t="s">
        <v>386</v>
      </c>
      <c r="C358" s="184">
        <v>230000</v>
      </c>
      <c r="D358" s="222"/>
      <c r="E358" s="344"/>
      <c r="F358" s="164"/>
      <c r="G358" s="184">
        <v>250000</v>
      </c>
      <c r="H358" s="186">
        <f t="shared" si="23"/>
        <v>480000</v>
      </c>
    </row>
    <row r="359" spans="1:8" x14ac:dyDescent="0.25">
      <c r="A359" s="71">
        <v>13</v>
      </c>
      <c r="B359" s="12" t="s">
        <v>387</v>
      </c>
      <c r="C359" s="186">
        <v>250000</v>
      </c>
      <c r="D359" s="222"/>
      <c r="E359" s="344"/>
      <c r="F359" s="164"/>
      <c r="G359" s="186">
        <v>250000</v>
      </c>
      <c r="H359" s="186">
        <f t="shared" si="23"/>
        <v>500000</v>
      </c>
    </row>
    <row r="360" spans="1:8" x14ac:dyDescent="0.25">
      <c r="A360" s="71">
        <v>14</v>
      </c>
      <c r="B360" s="12" t="s">
        <v>334</v>
      </c>
      <c r="C360" s="186">
        <v>500000</v>
      </c>
      <c r="D360" s="222"/>
      <c r="E360" s="344"/>
      <c r="F360" s="164"/>
      <c r="G360" s="186">
        <v>500000</v>
      </c>
      <c r="H360" s="186">
        <f t="shared" si="23"/>
        <v>1000000</v>
      </c>
    </row>
    <row r="361" spans="1:8" x14ac:dyDescent="0.25">
      <c r="A361" s="71">
        <v>15</v>
      </c>
      <c r="B361" s="12" t="s">
        <v>388</v>
      </c>
      <c r="C361" s="186">
        <v>250000</v>
      </c>
      <c r="D361" s="222"/>
      <c r="E361" s="344"/>
      <c r="F361" s="164"/>
      <c r="G361" s="186">
        <v>250000</v>
      </c>
      <c r="H361" s="186">
        <f t="shared" si="23"/>
        <v>500000</v>
      </c>
    </row>
    <row r="362" spans="1:8" ht="15.75" thickBot="1" x14ac:dyDescent="0.3">
      <c r="A362" s="71">
        <v>16</v>
      </c>
      <c r="B362" s="13" t="s">
        <v>335</v>
      </c>
      <c r="C362" s="186"/>
      <c r="D362" s="279"/>
      <c r="E362" s="352"/>
      <c r="F362" s="353"/>
      <c r="G362" s="186">
        <v>80000</v>
      </c>
      <c r="H362" s="186">
        <f t="shared" si="23"/>
        <v>80000</v>
      </c>
    </row>
    <row r="363" spans="1:8" ht="15.75" thickBot="1" x14ac:dyDescent="0.3">
      <c r="A363" s="52" t="s">
        <v>195</v>
      </c>
      <c r="B363" s="117" t="s">
        <v>128</v>
      </c>
      <c r="C363" s="176">
        <v>350000</v>
      </c>
      <c r="D363" s="283"/>
      <c r="E363" s="308"/>
      <c r="F363" s="354"/>
      <c r="G363" s="223">
        <v>300000</v>
      </c>
      <c r="H363" s="178">
        <f>+C363+G363+E363</f>
        <v>650000</v>
      </c>
    </row>
    <row r="365" spans="1:8" x14ac:dyDescent="0.25">
      <c r="D365" s="130"/>
      <c r="E365" t="s">
        <v>336</v>
      </c>
    </row>
    <row r="366" spans="1:8" x14ac:dyDescent="0.25">
      <c r="E366" t="s">
        <v>196</v>
      </c>
    </row>
    <row r="368" spans="1:8" x14ac:dyDescent="0.25">
      <c r="E368" t="s">
        <v>197</v>
      </c>
    </row>
    <row r="370" spans="2:8" x14ac:dyDescent="0.25">
      <c r="C370" s="187"/>
      <c r="D370" s="187"/>
      <c r="E370" s="187"/>
      <c r="G370" s="187"/>
    </row>
    <row r="371" spans="2:8" x14ac:dyDescent="0.25">
      <c r="C371" s="187"/>
      <c r="D371" s="187"/>
      <c r="E371" s="187"/>
      <c r="G371" s="187"/>
    </row>
    <row r="372" spans="2:8" x14ac:dyDescent="0.25">
      <c r="B372" s="121"/>
      <c r="C372" s="132"/>
      <c r="D372" s="132"/>
      <c r="E372" s="130"/>
      <c r="G372" s="131"/>
    </row>
    <row r="373" spans="2:8" x14ac:dyDescent="0.25">
      <c r="B373" s="121"/>
      <c r="C373" s="132"/>
      <c r="D373" s="132"/>
      <c r="E373" s="132"/>
      <c r="F373" s="132"/>
      <c r="G373" s="132"/>
      <c r="H373" s="132"/>
    </row>
    <row r="374" spans="2:8" x14ac:dyDescent="0.25">
      <c r="B374" s="121"/>
      <c r="C374" s="132"/>
      <c r="D374" s="132"/>
      <c r="E374" s="132"/>
      <c r="F374" s="132"/>
      <c r="G374" s="132"/>
      <c r="H374" s="132"/>
    </row>
    <row r="375" spans="2:8" x14ac:dyDescent="0.25">
      <c r="B375" s="121"/>
      <c r="C375" s="132"/>
      <c r="D375" s="132"/>
      <c r="E375" s="132"/>
      <c r="F375" s="132"/>
      <c r="G375" s="132"/>
      <c r="H375" s="132"/>
    </row>
    <row r="376" spans="2:8" x14ac:dyDescent="0.25">
      <c r="B376" s="121"/>
      <c r="C376" s="132"/>
      <c r="D376" s="132"/>
      <c r="E376" s="132"/>
      <c r="F376" s="132"/>
      <c r="G376" s="132"/>
      <c r="H376" s="132"/>
    </row>
    <row r="377" spans="2:8" x14ac:dyDescent="0.25">
      <c r="B377" s="121"/>
      <c r="C377" s="131"/>
      <c r="D377" s="130"/>
      <c r="E377" s="130"/>
      <c r="F377" s="131"/>
      <c r="G377" s="131"/>
    </row>
    <row r="379" spans="2:8" x14ac:dyDescent="0.25">
      <c r="C379" s="133"/>
      <c r="D379" s="133"/>
      <c r="E379" s="133"/>
      <c r="F379" s="133"/>
      <c r="G379" s="133"/>
    </row>
    <row r="380" spans="2:8" x14ac:dyDescent="0.25">
      <c r="G380" s="131"/>
    </row>
    <row r="382" spans="2:8" x14ac:dyDescent="0.25">
      <c r="C382" s="132"/>
      <c r="D382" s="132"/>
      <c r="E382" s="132"/>
      <c r="F382" s="132"/>
      <c r="G382" s="132"/>
      <c r="H382" s="132"/>
    </row>
    <row r="384" spans="2:8" x14ac:dyDescent="0.25">
      <c r="C384" s="133"/>
      <c r="D384" s="133"/>
      <c r="E384" s="133"/>
      <c r="F384" s="133"/>
      <c r="G384" s="133"/>
      <c r="H384" s="133"/>
    </row>
    <row r="388" spans="3:7" x14ac:dyDescent="0.25">
      <c r="C388" s="187"/>
      <c r="D388" s="132"/>
      <c r="E388" s="132"/>
      <c r="F388" s="132"/>
      <c r="G388" s="132"/>
    </row>
    <row r="389" spans="3:7" x14ac:dyDescent="0.25">
      <c r="C389" s="187"/>
      <c r="D389" s="132"/>
      <c r="E389" s="132"/>
      <c r="F389" s="132"/>
      <c r="G389" s="132"/>
    </row>
    <row r="390" spans="3:7" x14ac:dyDescent="0.25">
      <c r="C390" s="187"/>
      <c r="D390" s="132"/>
      <c r="E390" s="132"/>
      <c r="F390" s="132"/>
      <c r="G390" s="132"/>
    </row>
    <row r="391" spans="3:7" x14ac:dyDescent="0.25">
      <c r="C391" s="187"/>
      <c r="D391" s="132"/>
      <c r="E391" s="132"/>
      <c r="F391" s="132"/>
      <c r="G391" s="132"/>
    </row>
    <row r="392" spans="3:7" x14ac:dyDescent="0.25">
      <c r="C392" s="187"/>
      <c r="D392" s="132"/>
      <c r="E392" s="132"/>
      <c r="F392" s="132"/>
      <c r="G392" s="132"/>
    </row>
  </sheetData>
  <pageMargins left="0.7" right="0.7" top="0.75" bottom="0.75" header="0.3" footer="0.3"/>
  <pageSetup paperSize="9" scale="37" orientation="portrait" r:id="rId1"/>
  <rowBreaks count="2" manualBreakCount="2">
    <brk id="130" max="16383" man="1"/>
    <brk id="2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Eroll Raskova</dc:creator>
  <cp:lastModifiedBy>Valbona Makolli</cp:lastModifiedBy>
  <cp:lastPrinted>2026-02-03T07:46:22Z</cp:lastPrinted>
  <dcterms:created xsi:type="dcterms:W3CDTF">2025-09-16T11:25:20Z</dcterms:created>
  <dcterms:modified xsi:type="dcterms:W3CDTF">2026-02-05T08:06:53Z</dcterms:modified>
</cp:coreProperties>
</file>